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DATA PPM 2017 -2020\2019\"/>
    </mc:Choice>
  </mc:AlternateContent>
  <bookViews>
    <workbookView xWindow="0" yWindow="0" windowWidth="28800" windowHeight="12435"/>
  </bookViews>
  <sheets>
    <sheet name="REKAPITULASI" sheetId="13" r:id="rId1"/>
    <sheet name="FBS_44" sheetId="1" r:id="rId2"/>
    <sheet name="FE_41" sheetId="7" r:id="rId3"/>
    <sheet name="FIK_51" sheetId="2" r:id="rId4"/>
    <sheet name="FIP_69" sheetId="8" r:id="rId5"/>
    <sheet name="FIS_39" sheetId="3" r:id="rId6"/>
    <sheet name="FMIPA_94" sheetId="5" r:id="rId7"/>
    <sheet name="FSD_20" sheetId="9" r:id="rId8"/>
    <sheet name="FT_112" sheetId="12" r:id="rId9"/>
    <sheet name="F.PSIKO_17" sheetId="4" r:id="rId10"/>
    <sheet name="REKAPITULASI PKM" sheetId="15" r:id="rId11"/>
  </sheets>
  <definedNames>
    <definedName name="_xlnm.Print_Area" localSheetId="9">F.PSIKO_17!$A$1:$G$18</definedName>
    <definedName name="_xlnm.Print_Area" localSheetId="1">FBS_44!$A$1:$G$51</definedName>
    <definedName name="_xlnm.Print_Area" localSheetId="2">FE_41!$A$1:$G$49</definedName>
    <definedName name="_xlnm.Print_Area" localSheetId="3">FIK_51!$A$1:$G$35</definedName>
    <definedName name="_xlnm.Print_Area" localSheetId="4">FIP_69!$A$1:$G$70</definedName>
    <definedName name="_xlnm.Print_Area" localSheetId="5">FIS_39!$A$1:$G$46</definedName>
    <definedName name="_xlnm.Print_Area" localSheetId="6">FMIPA_94!$A$1:$G$78</definedName>
    <definedName name="_xlnm.Print_Area" localSheetId="7">FSD_20!$A$1:$G$13</definedName>
    <definedName name="_xlnm.Print_Area" localSheetId="8">FT_112!$A$1:$G$123</definedName>
    <definedName name="_xlnm.Print_Area" localSheetId="0">REKAPITULASI!$A$1:$W$25</definedName>
    <definedName name="_xlnm.Print_Area" localSheetId="10">'REKAPITULASI PKM'!$A$1:$M$25</definedName>
    <definedName name="_xlnm.Print_Titles" localSheetId="1">FBS_44!$1:$4</definedName>
    <definedName name="_xlnm.Print_Titles" localSheetId="2">FE_41!$1:$4</definedName>
    <definedName name="_xlnm.Print_Titles" localSheetId="3">FIK_51!$1:$4</definedName>
    <definedName name="_xlnm.Print_Titles" localSheetId="4">FIP_69!$1:$4</definedName>
    <definedName name="_xlnm.Print_Titles" localSheetId="5">FIS_39!$1:$4</definedName>
    <definedName name="_xlnm.Print_Titles" localSheetId="6">FMIPA_94!$1:$4</definedName>
    <definedName name="_xlnm.Print_Titles" localSheetId="7">FSD_20!$1:$4</definedName>
    <definedName name="_xlnm.Print_Titles" localSheetId="8">FT_112!$1:$4</definedName>
  </definedNames>
  <calcPr calcId="152511"/>
  <fileRecoveryPr autoRecover="0"/>
</workbook>
</file>

<file path=xl/calcChain.xml><?xml version="1.0" encoding="utf-8"?>
<calcChain xmlns="http://schemas.openxmlformats.org/spreadsheetml/2006/main">
  <c r="G56" i="1" l="1"/>
  <c r="J56" i="1"/>
  <c r="K56" i="1"/>
  <c r="J55" i="1"/>
  <c r="G52" i="3"/>
  <c r="K52" i="3"/>
  <c r="J52" i="3"/>
  <c r="G82" i="8"/>
  <c r="K82" i="8"/>
  <c r="J82" i="8"/>
  <c r="J81" i="8"/>
  <c r="G133" i="12"/>
  <c r="K133" i="12"/>
  <c r="J133" i="12"/>
  <c r="J132" i="12"/>
  <c r="G111" i="5"/>
  <c r="K111" i="5"/>
  <c r="J111" i="5"/>
  <c r="G52" i="7" l="1"/>
  <c r="G60" i="2"/>
  <c r="G31" i="9"/>
  <c r="J31" i="9"/>
  <c r="K31" i="9"/>
  <c r="J31" i="3"/>
  <c r="J60" i="2"/>
  <c r="J52" i="7"/>
  <c r="J34" i="7"/>
  <c r="J51" i="7"/>
  <c r="K52" i="7"/>
  <c r="J52" i="1"/>
  <c r="K25" i="15" l="1"/>
  <c r="I25" i="15"/>
  <c r="J125" i="12"/>
  <c r="J121" i="12"/>
  <c r="J119" i="12"/>
  <c r="J117" i="12"/>
  <c r="J110" i="12"/>
  <c r="J30" i="9"/>
  <c r="J97" i="5"/>
  <c r="J99" i="5"/>
  <c r="J101" i="5"/>
  <c r="J108" i="5"/>
  <c r="J106" i="5"/>
  <c r="J104" i="5"/>
  <c r="J95" i="5"/>
  <c r="J49" i="3"/>
  <c r="J78" i="8"/>
  <c r="J72" i="8"/>
  <c r="J47" i="7"/>
  <c r="J25" i="9" l="1"/>
  <c r="J92" i="5"/>
  <c r="J57" i="2"/>
  <c r="J45" i="7"/>
  <c r="J47" i="1"/>
  <c r="J75" i="5" l="1"/>
  <c r="J39" i="3"/>
  <c r="J40" i="2"/>
  <c r="J36" i="1"/>
  <c r="J22" i="4" l="1"/>
  <c r="J59" i="5"/>
  <c r="V8" i="13" l="1"/>
  <c r="W8" i="13"/>
  <c r="V9" i="13"/>
  <c r="W9" i="13"/>
  <c r="V10" i="13"/>
  <c r="W10" i="13"/>
  <c r="V11" i="13"/>
  <c r="W11" i="13"/>
  <c r="V12" i="13"/>
  <c r="W12" i="13"/>
  <c r="V13" i="13"/>
  <c r="W13" i="13"/>
  <c r="V14" i="13"/>
  <c r="W14" i="13"/>
  <c r="V15" i="13"/>
  <c r="W15" i="13"/>
  <c r="V16" i="13"/>
  <c r="W16" i="13"/>
  <c r="V17" i="13"/>
  <c r="W17" i="13"/>
  <c r="V18" i="13"/>
  <c r="W18" i="13"/>
  <c r="V19" i="13"/>
  <c r="W19" i="13"/>
  <c r="V20" i="13"/>
  <c r="W20" i="13"/>
  <c r="V21" i="13"/>
  <c r="W21" i="13"/>
  <c r="V22" i="13"/>
  <c r="W22" i="13"/>
  <c r="V23" i="13"/>
  <c r="W23" i="13"/>
  <c r="V24" i="13"/>
  <c r="W24" i="13"/>
  <c r="F25" i="13"/>
  <c r="G25" i="13"/>
  <c r="H25" i="13"/>
  <c r="I25" i="13"/>
  <c r="J25" i="13"/>
  <c r="K25" i="13"/>
  <c r="L25" i="13"/>
  <c r="M25" i="13"/>
  <c r="N25" i="13"/>
  <c r="O25" i="13"/>
  <c r="P25" i="13"/>
  <c r="Q25" i="13"/>
  <c r="R25" i="13"/>
  <c r="S25" i="13"/>
  <c r="T25" i="13"/>
  <c r="U25" i="13"/>
  <c r="V25" i="13" l="1"/>
  <c r="M11" i="15"/>
  <c r="M25" i="15" s="1"/>
  <c r="M14" i="15"/>
  <c r="M13" i="15"/>
  <c r="M18" i="15"/>
  <c r="M20" i="15"/>
  <c r="M24" i="15"/>
  <c r="M23" i="15"/>
  <c r="M22" i="15"/>
  <c r="K60" i="2"/>
  <c r="J15" i="9" l="1"/>
  <c r="J13" i="9"/>
  <c r="J46" i="3"/>
  <c r="J70" i="8"/>
  <c r="J23" i="1" l="1"/>
  <c r="M10" i="15" l="1"/>
  <c r="L25" i="15" l="1"/>
  <c r="J25" i="15"/>
  <c r="H25" i="15"/>
  <c r="G25" i="15"/>
  <c r="F25" i="15"/>
  <c r="E25" i="15"/>
  <c r="D25" i="15"/>
  <c r="M19" i="15"/>
  <c r="M15" i="15"/>
  <c r="M21" i="15"/>
  <c r="M17" i="15"/>
  <c r="M12" i="15"/>
  <c r="M9" i="15"/>
  <c r="M8" i="15"/>
  <c r="G24" i="4" l="1"/>
  <c r="J39" i="12"/>
  <c r="J50" i="12"/>
  <c r="J102" i="12"/>
  <c r="J55" i="8"/>
  <c r="J43" i="8"/>
  <c r="J59" i="2"/>
  <c r="J35" i="2"/>
  <c r="J37" i="7"/>
  <c r="E25" i="13"/>
  <c r="W25" i="13" s="1"/>
  <c r="D25" i="13"/>
</calcChain>
</file>

<file path=xl/sharedStrings.xml><?xml version="1.0" encoding="utf-8"?>
<sst xmlns="http://schemas.openxmlformats.org/spreadsheetml/2006/main" count="2717" uniqueCount="1557">
  <si>
    <t xml:space="preserve">NIDN </t>
  </si>
  <si>
    <t xml:space="preserve"> Anggota</t>
  </si>
  <si>
    <t xml:space="preserve">Judul </t>
  </si>
  <si>
    <t>No</t>
  </si>
  <si>
    <t>NIP</t>
  </si>
  <si>
    <t>198012312006041003</t>
  </si>
  <si>
    <t>196412311988032005</t>
  </si>
  <si>
    <t>197906062008011013</t>
  </si>
  <si>
    <t>196504121989031001</t>
  </si>
  <si>
    <t>196809051993032001</t>
  </si>
  <si>
    <t>196308181988031004</t>
  </si>
  <si>
    <t>195703071986011001</t>
  </si>
  <si>
    <t>196601041990031003</t>
  </si>
  <si>
    <t>197105031997021001</t>
  </si>
  <si>
    <t>198510112010121006</t>
  </si>
  <si>
    <t>197108172005011003</t>
  </si>
  <si>
    <t>197511132005011002</t>
  </si>
  <si>
    <t>196412121993031003</t>
  </si>
  <si>
    <t>Dr. Irfan, M.Pd</t>
  </si>
  <si>
    <t>197903082006041004</t>
  </si>
  <si>
    <t>195912311986011006</t>
  </si>
  <si>
    <t>198210042006041003</t>
  </si>
  <si>
    <t>197506182002121001</t>
  </si>
  <si>
    <t>197412072006041002</t>
  </si>
  <si>
    <t>198109242005011003</t>
  </si>
  <si>
    <t>Dr. Anto Sukamto, M.Pd</t>
  </si>
  <si>
    <t>197803112005011002</t>
  </si>
  <si>
    <t>197705232005012004</t>
  </si>
  <si>
    <t>197805102008011018</t>
  </si>
  <si>
    <t>198003072006042002</t>
  </si>
  <si>
    <t>198212182006042002</t>
  </si>
  <si>
    <t>198301282009122002</t>
  </si>
  <si>
    <t>196611101991031005</t>
  </si>
  <si>
    <t>197309271999031001</t>
  </si>
  <si>
    <t>197204072001121001</t>
  </si>
  <si>
    <t>197509092002122001</t>
  </si>
  <si>
    <t>197308142005011002</t>
  </si>
  <si>
    <t>196406231991121001</t>
  </si>
  <si>
    <t>198802032015041001</t>
  </si>
  <si>
    <t>196312311988031030</t>
  </si>
  <si>
    <t>Dr. Suwardi, M.Pd</t>
  </si>
  <si>
    <t>198405142008122004</t>
  </si>
  <si>
    <t>198304292008121007</t>
  </si>
  <si>
    <t>197806042010121003</t>
  </si>
  <si>
    <t>196205151989031006</t>
  </si>
  <si>
    <t>196904021998022001</t>
  </si>
  <si>
    <t>196610291991032002</t>
  </si>
  <si>
    <t>197208012000032001</t>
  </si>
  <si>
    <t>196910181994031001</t>
  </si>
  <si>
    <t>197601062005012001</t>
  </si>
  <si>
    <t>196608171993031002</t>
  </si>
  <si>
    <t>196503301990031001</t>
  </si>
  <si>
    <t>197308142006041001</t>
  </si>
  <si>
    <t>196101101990031001</t>
  </si>
  <si>
    <t>196105071988031002</t>
  </si>
  <si>
    <t>196507081989031002</t>
  </si>
  <si>
    <t>196503131990031003</t>
  </si>
  <si>
    <t>196110161988031006</t>
  </si>
  <si>
    <t>198401152006041002</t>
  </si>
  <si>
    <t>196404171991031005</t>
  </si>
  <si>
    <t>197412302008121001</t>
  </si>
  <si>
    <t>196404071989031004</t>
  </si>
  <si>
    <t>196412051989032001</t>
  </si>
  <si>
    <t>198504092010121006</t>
  </si>
  <si>
    <t>197010161997021001</t>
  </si>
  <si>
    <t>197008252006042003</t>
  </si>
  <si>
    <t>197904232007101001</t>
  </si>
  <si>
    <t>195211171983031002</t>
  </si>
  <si>
    <t>196608011989031001</t>
  </si>
  <si>
    <t>196212271987021001</t>
  </si>
  <si>
    <t>196303191989032001</t>
  </si>
  <si>
    <t>195403011980031007</t>
  </si>
  <si>
    <t>197202021997021002</t>
  </si>
  <si>
    <t>197308172000031002</t>
  </si>
  <si>
    <t>196102181988031001</t>
  </si>
  <si>
    <t>197410302006041001</t>
  </si>
  <si>
    <t>197401092005011001</t>
  </si>
  <si>
    <t>198208272006042002</t>
  </si>
  <si>
    <t>197710112006041001</t>
  </si>
  <si>
    <t>Sumber Dana</t>
  </si>
  <si>
    <t>PNBP UNM</t>
  </si>
  <si>
    <t>Jumlah Dana</t>
  </si>
  <si>
    <t>PNBP PROGRAM PASCA SARJANA</t>
  </si>
  <si>
    <t>PNBP PUSAT</t>
  </si>
  <si>
    <t>DRPM DIKTI</t>
  </si>
  <si>
    <t>SKEMA</t>
  </si>
  <si>
    <t>FAKULTAS BAHASA DAN SASTRA UNM</t>
  </si>
  <si>
    <t>FAKULTAS EKONOMI UNM</t>
  </si>
  <si>
    <t>PNBP FE</t>
  </si>
  <si>
    <t>FAKULTAS ILMU KEOLAHRAGAAN UNM</t>
  </si>
  <si>
    <t>PNBP FIK</t>
  </si>
  <si>
    <t>FAKULTAS ILMU PENDIDIKAN UNM</t>
  </si>
  <si>
    <t>FAKULTAS ILMU SOSIAL UNM</t>
  </si>
  <si>
    <t>FAKULTAS MIPA UNM</t>
  </si>
  <si>
    <t>PNBP FSD</t>
  </si>
  <si>
    <t>FAKULTAS SENI DAN DESAIN UNM</t>
  </si>
  <si>
    <t>FAKULTAS TEKNIK UNM</t>
  </si>
  <si>
    <t>FAKULTAS PSIKOLOGI UNM</t>
  </si>
  <si>
    <t>PNBP FPsI</t>
  </si>
  <si>
    <t>FBS</t>
  </si>
  <si>
    <t>FE</t>
  </si>
  <si>
    <t>FIK</t>
  </si>
  <si>
    <t>FIP</t>
  </si>
  <si>
    <t>FIS</t>
  </si>
  <si>
    <t>FMIPA</t>
  </si>
  <si>
    <t>FSD</t>
  </si>
  <si>
    <t>FT</t>
  </si>
  <si>
    <t>FPSI</t>
  </si>
  <si>
    <t>JML</t>
  </si>
  <si>
    <t>DANA</t>
  </si>
  <si>
    <t xml:space="preserve">FAKULTAS </t>
  </si>
  <si>
    <t>NO</t>
  </si>
  <si>
    <t>TOTAL</t>
  </si>
  <si>
    <t>PNBP FAKULTAS UNM</t>
  </si>
  <si>
    <t>LEMBAGA PENELITIAN DAN PENGABDIAN KEPADA MASYARAKAT (LP2M) UNM</t>
  </si>
  <si>
    <t>JUMLAH</t>
  </si>
  <si>
    <t>PROGRAM</t>
  </si>
  <si>
    <t>DIPA UNM/PNBP UNM</t>
  </si>
  <si>
    <t>197505122003122001</t>
  </si>
  <si>
    <t>Dr. Ir. Ahmad Rifqi Asrib, M.T.</t>
  </si>
  <si>
    <t>196306231991031002</t>
  </si>
  <si>
    <t>197411162001121001</t>
  </si>
  <si>
    <t>196707231992031002</t>
  </si>
  <si>
    <t>196309191991031001</t>
  </si>
  <si>
    <t>195907121986012002</t>
  </si>
  <si>
    <t>197505052005011001</t>
  </si>
  <si>
    <t>196312311990031028</t>
  </si>
  <si>
    <t>196307131991031003</t>
  </si>
  <si>
    <t>195806131986032002</t>
  </si>
  <si>
    <t>198006272015042001</t>
  </si>
  <si>
    <t>196503171993031001</t>
  </si>
  <si>
    <t>198603262015041001</t>
  </si>
  <si>
    <t>196307311989122001</t>
  </si>
  <si>
    <t>195912011989031002</t>
  </si>
  <si>
    <t>196307231990031003</t>
  </si>
  <si>
    <t>196207071991031002</t>
  </si>
  <si>
    <t>196110121989032003</t>
  </si>
  <si>
    <t>198008092010121002</t>
  </si>
  <si>
    <t>196611241991031002</t>
  </si>
  <si>
    <t>197611172003122001</t>
  </si>
  <si>
    <t>197612312003122002</t>
  </si>
  <si>
    <t>197106091996011001</t>
  </si>
  <si>
    <t>PNBP FT</t>
  </si>
  <si>
    <t>Prof. Dr. H. Husain Syam, M.TP</t>
  </si>
  <si>
    <t>Dr. Purnamawati, M.Pd</t>
  </si>
  <si>
    <t>196607071991031003</t>
  </si>
  <si>
    <t>197102131996031002</t>
  </si>
  <si>
    <t>196610071994121001</t>
  </si>
  <si>
    <t>196012311985031029</t>
  </si>
  <si>
    <t>196604231994021001</t>
  </si>
  <si>
    <t>196111011986012002</t>
  </si>
  <si>
    <t>197203071997021001</t>
  </si>
  <si>
    <t>Dr. Yasdin, S.Pd., M.Pd</t>
  </si>
  <si>
    <t>198702022015041003</t>
  </si>
  <si>
    <t>196303181990032001</t>
  </si>
  <si>
    <t>197402182006041003</t>
  </si>
  <si>
    <t>196906261997032001</t>
  </si>
  <si>
    <t>197511152000032002</t>
  </si>
  <si>
    <t>195809211986011002</t>
  </si>
  <si>
    <t>198206182012121003</t>
  </si>
  <si>
    <t>196012311988031012</t>
  </si>
  <si>
    <t>Dr. Faizal Amir, M.Pd.</t>
  </si>
  <si>
    <t>Drs. Onesimus Sampebua, MT</t>
  </si>
  <si>
    <t>Dr. H. Darmawang, M.Kes</t>
  </si>
  <si>
    <t>195807211986011001</t>
  </si>
  <si>
    <t>196210051987021001</t>
  </si>
  <si>
    <t>198209072005011001</t>
  </si>
  <si>
    <t>Dra. Sitti Hajerah Hasyim, M.Si</t>
  </si>
  <si>
    <t>Dr. Basri Bado, S.Pd., M.Si</t>
  </si>
  <si>
    <t>197502162005011002</t>
  </si>
  <si>
    <t>196012312000121001</t>
  </si>
  <si>
    <t>195912171987021001</t>
  </si>
  <si>
    <t>196307211989032003</t>
  </si>
  <si>
    <t>196705141993032003</t>
  </si>
  <si>
    <t>196809091993032002</t>
  </si>
  <si>
    <t>197102162007011001</t>
  </si>
  <si>
    <t>197411132002122001</t>
  </si>
  <si>
    <t>197107052007011001</t>
  </si>
  <si>
    <t>197307092007011001</t>
  </si>
  <si>
    <t>198509062010121007</t>
  </si>
  <si>
    <t>195805021985031003</t>
  </si>
  <si>
    <t>197510272000031001</t>
  </si>
  <si>
    <t>198008162015042001</t>
  </si>
  <si>
    <t>196508011998022001</t>
  </si>
  <si>
    <t>197804112008012014</t>
  </si>
  <si>
    <t>197201072000032005</t>
  </si>
  <si>
    <t>197312122005011001</t>
  </si>
  <si>
    <t>198011262007101001</t>
  </si>
  <si>
    <t>198204262007101001</t>
  </si>
  <si>
    <t>197407312007011001</t>
  </si>
  <si>
    <t>198303192015041001</t>
  </si>
  <si>
    <t>196212031988031001</t>
  </si>
  <si>
    <t>195912311986011005</t>
  </si>
  <si>
    <t>197312312000031004</t>
  </si>
  <si>
    <t>196307151988111001</t>
  </si>
  <si>
    <t>196201111987021001</t>
  </si>
  <si>
    <t>196312311988031029</t>
  </si>
  <si>
    <t>PNBP FBS UNM</t>
  </si>
  <si>
    <t>Prof. Dr. Baso Jabu, M.Hum</t>
  </si>
  <si>
    <t>196404291989031003</t>
  </si>
  <si>
    <t>196211201988032001</t>
  </si>
  <si>
    <t>196012301988031001</t>
  </si>
  <si>
    <t>196009191986012001</t>
  </si>
  <si>
    <t>195306221980031004</t>
  </si>
  <si>
    <t>Dr. Ramly, M.Hum</t>
  </si>
  <si>
    <t>195906161986011002</t>
  </si>
  <si>
    <t>195402101986031002</t>
  </si>
  <si>
    <t>197505272006041002</t>
  </si>
  <si>
    <t>196905021994121001</t>
  </si>
  <si>
    <t>Dr. H. Arifuddin Usman, M.Kes.</t>
  </si>
  <si>
    <t>Dr. Ahmad Rum Bismar, M.Pd.</t>
  </si>
  <si>
    <t>197208172002121001</t>
  </si>
  <si>
    <t>197108302003121001</t>
  </si>
  <si>
    <t>196102131987021001</t>
  </si>
  <si>
    <t>197307022008011007</t>
  </si>
  <si>
    <t>196012131987031005</t>
  </si>
  <si>
    <t>197812272009121001</t>
  </si>
  <si>
    <t>Dr. Usman, M.Si.</t>
  </si>
  <si>
    <t>196610101996011001</t>
  </si>
  <si>
    <t>198302102008121002</t>
  </si>
  <si>
    <t>196404201988032002</t>
  </si>
  <si>
    <t>198802262015042001</t>
  </si>
  <si>
    <t>PNBP FIP UNM</t>
  </si>
  <si>
    <t>Dr. Sulaiman Samad, M.Si</t>
  </si>
  <si>
    <t>196512311992031035</t>
  </si>
  <si>
    <t>197311062005012001</t>
  </si>
  <si>
    <t>195002121976021001</t>
  </si>
  <si>
    <t>Dr. Farida Aryani, M.Pd</t>
  </si>
  <si>
    <t>195203021975031002</t>
  </si>
  <si>
    <t>197402242005012002</t>
  </si>
  <si>
    <t>197405012005011003</t>
  </si>
  <si>
    <t>196205161990031006</t>
  </si>
  <si>
    <t>197502222003122001</t>
  </si>
  <si>
    <t>196402011988031002</t>
  </si>
  <si>
    <t>Dr. Ratmawati T, M.Pd</t>
  </si>
  <si>
    <t>197311072005012003</t>
  </si>
  <si>
    <t>196103081988032001</t>
  </si>
  <si>
    <t>197404022006041001</t>
  </si>
  <si>
    <t>196312311990031029</t>
  </si>
  <si>
    <t>196207141987021001</t>
  </si>
  <si>
    <t>195312301980031005</t>
  </si>
  <si>
    <t>198305102008011013</t>
  </si>
  <si>
    <t>196108121988031002</t>
  </si>
  <si>
    <t>196403131989032001</t>
  </si>
  <si>
    <t>196012091988031002</t>
  </si>
  <si>
    <t>196510131989031003</t>
  </si>
  <si>
    <t>197211131999031002</t>
  </si>
  <si>
    <t>PNBP FIS UNM</t>
  </si>
  <si>
    <t>196312271988031002</t>
  </si>
  <si>
    <t>196312311991031027</t>
  </si>
  <si>
    <t>196501031990031001</t>
  </si>
  <si>
    <t>196712311993031016</t>
  </si>
  <si>
    <t>198411282018031001</t>
  </si>
  <si>
    <t>196505221990031002</t>
  </si>
  <si>
    <t>197309212002121014</t>
  </si>
  <si>
    <t>196912311994031110</t>
  </si>
  <si>
    <t>196109231985032002</t>
  </si>
  <si>
    <t>196403071989032001</t>
  </si>
  <si>
    <t>196003051986011001</t>
  </si>
  <si>
    <t>197101282002121001</t>
  </si>
  <si>
    <t>196601031992031005</t>
  </si>
  <si>
    <t>197409072005011004</t>
  </si>
  <si>
    <t>198305082009121006</t>
  </si>
  <si>
    <t>197212311999031042</t>
  </si>
  <si>
    <t>196302021992031001</t>
  </si>
  <si>
    <t>PNBP FMIPA</t>
  </si>
  <si>
    <t>196411121991031003</t>
  </si>
  <si>
    <t>196408281990031001</t>
  </si>
  <si>
    <t>198107052006041001</t>
  </si>
  <si>
    <t>198710042012121002</t>
  </si>
  <si>
    <t>196112121986012002</t>
  </si>
  <si>
    <t>196501241990031001</t>
  </si>
  <si>
    <t>195412311985031010</t>
  </si>
  <si>
    <t>196012311986011007</t>
  </si>
  <si>
    <t>196006171989032002</t>
  </si>
  <si>
    <t>196401011991031008</t>
  </si>
  <si>
    <t>196805291997022001</t>
  </si>
  <si>
    <t>PROGRAM KEMITRAAN MASYARAKAT</t>
  </si>
  <si>
    <t>PROGRAM KEMITRAAN WILAYAH</t>
  </si>
  <si>
    <t>PROGRAM PENGEMBANGAN DESA MITRA</t>
  </si>
  <si>
    <t>PROGRAM PENGEMBANGAN USAHA PRODUK INTELEKTUAL KAMPUS</t>
  </si>
  <si>
    <t>MANDIRI</t>
  </si>
  <si>
    <t>PENGABDIAN KOMPETITIF DRPM DIKTI</t>
  </si>
  <si>
    <t xml:space="preserve">REKAPITULASI JUMLAH JUDUL DAN SKEMA PENGABDIAN PERFAKULTAS </t>
  </si>
  <si>
    <t>198712142014042002</t>
  </si>
  <si>
    <t>197108172000031002</t>
  </si>
  <si>
    <t>198111182006042018</t>
  </si>
  <si>
    <t>PKM Mahasiswa Jurusan Bahasa Inggris FBS UNM</t>
  </si>
  <si>
    <t>196215131988031003</t>
  </si>
  <si>
    <t>Andi Anto Patak, S.Pd, M.Pd, Ph.D</t>
  </si>
  <si>
    <t>SKEMA PENGABDIAN</t>
  </si>
  <si>
    <t>Prof. Dr. Sudding, MS.</t>
  </si>
  <si>
    <t>197908172008011018</t>
  </si>
  <si>
    <t>Ahmad Zaki, S.Si., M.Si.</t>
  </si>
  <si>
    <t>Dr. Satria Gunawan, S.Pd, MT</t>
  </si>
  <si>
    <t>197212312005012001</t>
  </si>
  <si>
    <t>197410252006041001</t>
  </si>
  <si>
    <t>Ahmad Syawaluddin, S.Pd, M.Pd</t>
  </si>
  <si>
    <t>196007021986031002</t>
  </si>
  <si>
    <t>197907132005011003</t>
  </si>
  <si>
    <t>197112162003122001</t>
  </si>
  <si>
    <t>Prof. Dr. Lahming, M.S.</t>
  </si>
  <si>
    <t>197002042005012001</t>
  </si>
  <si>
    <t>Dra. Srikandi, M.Pd.</t>
  </si>
  <si>
    <t>197503102005011001</t>
  </si>
  <si>
    <t>197706072006041001</t>
  </si>
  <si>
    <t>Dahlan, S.Pd., M.Pd.</t>
  </si>
  <si>
    <t>197908312015041001</t>
  </si>
  <si>
    <t>197304142000031001</t>
  </si>
  <si>
    <t>197608102007011001</t>
  </si>
  <si>
    <t>196211021988031001</t>
  </si>
  <si>
    <t>196610301992031003</t>
  </si>
  <si>
    <t>197906122010121002</t>
  </si>
  <si>
    <t>196801011999031001</t>
  </si>
  <si>
    <t>Dr. Sahabuddin, M.Pd.</t>
  </si>
  <si>
    <t>196211041989032002</t>
  </si>
  <si>
    <t>197106182000031002</t>
  </si>
  <si>
    <t>196309111992042001</t>
  </si>
  <si>
    <t>197111242003122001</t>
  </si>
  <si>
    <t>PENGABDIAN MANDIRI</t>
  </si>
  <si>
    <t>KKN-PPM</t>
  </si>
  <si>
    <t>PKM</t>
  </si>
  <si>
    <t>PPUPIK</t>
  </si>
  <si>
    <t>Ketua Pengabdi</t>
  </si>
  <si>
    <t>198106232007012001</t>
  </si>
  <si>
    <t>195907081986011001</t>
  </si>
  <si>
    <t>197502031999032001</t>
  </si>
  <si>
    <t>PKM Guru Sekolah Dasar Negeri Parangtambung di Kota Makassar</t>
  </si>
  <si>
    <t>195705231982031002</t>
  </si>
  <si>
    <t>Baso Indra Wijaya, S.Sn, M.Sn</t>
  </si>
  <si>
    <t>Prof. Dr. Patta Bundu, M.Ed</t>
  </si>
  <si>
    <t>Dr. Farida Febriati, S.S., M.Si</t>
  </si>
  <si>
    <t>Prof. Dr. Syafruddin Side, M.Si</t>
  </si>
  <si>
    <t>197201122003122004</t>
  </si>
  <si>
    <t>195803151988021002</t>
  </si>
  <si>
    <t>Dr. Hendra Jaya, M.T</t>
  </si>
  <si>
    <t>196401121989031001</t>
  </si>
  <si>
    <t>198009202005011002</t>
  </si>
  <si>
    <t>197112311998021001</t>
  </si>
  <si>
    <t>197111292000031001</t>
  </si>
  <si>
    <t>Dr. Suarlin, S.Pd., M.Si.</t>
  </si>
  <si>
    <t>Dr. Ernawati S. Kaseng, S.Pi., M.Si</t>
  </si>
  <si>
    <t>196811252001121002</t>
  </si>
  <si>
    <t>Drs. H. Baharuddin, M.Pd</t>
  </si>
  <si>
    <t>197706112005011002</t>
  </si>
  <si>
    <t>197308182003122003</t>
  </si>
  <si>
    <t>Nurliati Syamsuddin, S.Pd., M.Pd</t>
  </si>
  <si>
    <t>Drs. Muhammad Anas, M.Si</t>
  </si>
  <si>
    <t>Dr. Bastiana, M.Si</t>
  </si>
  <si>
    <t>196112311987021045</t>
  </si>
  <si>
    <t>195812311984031013</t>
  </si>
  <si>
    <t>196709091993032002</t>
  </si>
  <si>
    <t>196208241988031001</t>
  </si>
  <si>
    <t>198604072012122001</t>
  </si>
  <si>
    <t>Dr. Muhammad Syukur, M.Si</t>
  </si>
  <si>
    <t>196712262003121001</t>
  </si>
  <si>
    <t>197805042014041001</t>
  </si>
  <si>
    <t>197107102006041001</t>
  </si>
  <si>
    <t>Dr. Awi Dassa, M.Si.</t>
  </si>
  <si>
    <t>Dr. Drs. A. Mushawwir Taiyeb, M.Kes.</t>
  </si>
  <si>
    <t>195608091980031006</t>
  </si>
  <si>
    <t>196603271990031003</t>
  </si>
  <si>
    <t>196412311992031033</t>
  </si>
  <si>
    <t>196404161988031002</t>
  </si>
  <si>
    <t>196202281990031001</t>
  </si>
  <si>
    <t>196712311993032004</t>
  </si>
  <si>
    <t>195204171977021001</t>
  </si>
  <si>
    <t>197808172008121003</t>
  </si>
  <si>
    <t>Nurabdiansyah, S.Pd., M.Sn</t>
  </si>
  <si>
    <t>199012082015042003</t>
  </si>
  <si>
    <t>198105162014041001</t>
  </si>
  <si>
    <t>197302022008011007</t>
  </si>
  <si>
    <t>Prof. Dr. H.Muhammad Yahya, M.Kes., M.Eng</t>
  </si>
  <si>
    <t>Prof. Dr. Syahrul, M.Pd.</t>
  </si>
  <si>
    <t>Muhammad Iskandar Musa, S.Pd., M.T.</t>
  </si>
  <si>
    <t>198901152015042001</t>
  </si>
  <si>
    <t>196001281986012001</t>
  </si>
  <si>
    <t>198812092015042001</t>
  </si>
  <si>
    <t>197512172000031001</t>
  </si>
  <si>
    <t>197912072012121003</t>
  </si>
  <si>
    <t>196001011988031004</t>
  </si>
  <si>
    <t>197310232000122001</t>
  </si>
  <si>
    <t>197402032005012001</t>
  </si>
  <si>
    <t>Dr. Haerani Nur, S.Psi., M.Si</t>
  </si>
  <si>
    <t>198012102006042002</t>
  </si>
  <si>
    <t>197208201998022001</t>
  </si>
  <si>
    <t xml:space="preserve">REKAPITULASI JUMLAH JUDUL, DANA DAN SKEMA PENGABDIAN PERFAKULTAS </t>
  </si>
  <si>
    <t>PROGRAM PENGEMBANGAN KEWIRAUSAHAAN</t>
  </si>
  <si>
    <t>POGRAM PENGEMBANGAN PRODUK EKSPOR</t>
  </si>
  <si>
    <t>POGRAM HI-LINK</t>
  </si>
  <si>
    <t>PROGRAM KEMITRAAN WILAYAH Antara PT-CSR Atau PEMDA-CSR</t>
  </si>
  <si>
    <t>KULIAH KERJA NYATA-PEMBELAJARAN PEMBERDAYAAN MASYARAKAT</t>
  </si>
  <si>
    <t>PROGRAM KEMITRAAN MASYARAKAT STIMULUS</t>
  </si>
  <si>
    <t>PROGRAM PENGEMBANGAN PRODUK UNGGULAN DAERAH</t>
  </si>
  <si>
    <t>DISEMINASI PRODUK TEKNOLOGI KE MASYARAKAT</t>
  </si>
  <si>
    <t>PENERAPAN PRODUK TEKNOLOGI TEPAT GUNA KEPADA MASYARAKAT</t>
  </si>
  <si>
    <t>TAHUN ANGGARAN 2019</t>
  </si>
  <si>
    <t xml:space="preserve">Pengabdian Mandiri </t>
  </si>
  <si>
    <t>Program Kemitraan Masyarakat</t>
  </si>
  <si>
    <t>Program Pengembangan Kewirausahaan</t>
  </si>
  <si>
    <t>Program Pengembangan Produk Ekspor</t>
  </si>
  <si>
    <t>Program Pengembangan Usaha Produk Intelektual Kampus</t>
  </si>
  <si>
    <t>Program Hi-Link</t>
  </si>
  <si>
    <t>Program Kemitraan Wilayah</t>
  </si>
  <si>
    <t>Program kemitraan Wilayah antra PT-CSR atau PT-Pemda-CSR</t>
  </si>
  <si>
    <t>KKN Pembelajaran Pemberdayaan Masyarakat</t>
  </si>
  <si>
    <t>Program Kemitraan Masyarakat Stimulus</t>
  </si>
  <si>
    <t>Program Pengembangan Produk Unggulan Daerah</t>
  </si>
  <si>
    <t>Program Pengembangan Desa Mitra</t>
  </si>
  <si>
    <t>Diseminasi Produk Teknologi ke Masyarakat</t>
  </si>
  <si>
    <t>Penerapan Produk Teknologi Tepat Guna Kepada Masyarakat</t>
  </si>
  <si>
    <t>KEGIATAN PENGABDIAN YANG DIKELOLA OLEH LP2M UNM TAHUN ANGGARAN 2019</t>
  </si>
  <si>
    <t>PKM Pelatihan Guru Bahasa Indonesia Bagi Penutur Asing Di Pesantren Sultan Hasanuddin Gowa.</t>
  </si>
  <si>
    <t>PKM Menulis Paragraf Deskripsi</t>
  </si>
  <si>
    <t>197804022005012001</t>
  </si>
  <si>
    <t>Amrah Ariyani, S.Pd, M.Pd</t>
  </si>
  <si>
    <t>197012312000031003</t>
  </si>
  <si>
    <t>La Sunra, S.Pd, M.Hum</t>
  </si>
  <si>
    <t>PKM  Mahasiswa  Jurusan  Bahasa  Inggris  FBS  UNM</t>
  </si>
  <si>
    <t>Prof. Dr. Syarifuddin Dollah, M.Pd</t>
  </si>
  <si>
    <t>PKM Bahasa Inggris Taruna Pelayaran BP2IP Barombong Makassar.</t>
  </si>
  <si>
    <t>196412311988031014</t>
  </si>
  <si>
    <t>Drs. Ahmad Talib, M.Pd</t>
  </si>
  <si>
    <t>PKM  Pelatihan  Cipta  dan  Baca  Puisi   Makassar   Bagi Guru Bahasa Daerah Makassar Di Kabupaten Takalar</t>
  </si>
  <si>
    <t>197907292015042001</t>
  </si>
  <si>
    <t>Aswati Asri, S.Pd, M.Pd</t>
  </si>
  <si>
    <t>PKM  Mengajar  Bahasa   Inggris   Komunikatif</t>
  </si>
  <si>
    <t>198005192008012012</t>
  </si>
  <si>
    <t>Fitriani, S.S, M.Hum</t>
  </si>
  <si>
    <t>PKM Penciptaan   Nyayian   Folklor   Bugis   Di   Desa   Watan Leworeng  Kecamatan  Donri - Donri Kab. Soppeng</t>
  </si>
  <si>
    <t>Dr. Andi Agussalim AJ, M.Hum</t>
  </si>
  <si>
    <t>PKM Pelatihan Peningkatan Kemampuan Berbicara Bahasa Inggris Siswa SMPN 29 Makassar</t>
  </si>
  <si>
    <t>198603212014042002</t>
  </si>
  <si>
    <t>Ryan Rayhana Sofyan, S.Pd, M.Pd</t>
  </si>
  <si>
    <t>PKM Noun-Pronoun Adreement Dalam Kalimat Bahasa Inggris Bagi Mahasiswa Business English.</t>
  </si>
  <si>
    <t>Hasriani G, S.Pd, M.Pd</t>
  </si>
  <si>
    <t>PKM  Kelompok  Penulis  Teks  Berbahasa  Inggris  Bagi Guru - Guru  Bahasa   Inggris  Sekolah  Menengah  Atas Di Sulawesi Selatan</t>
  </si>
  <si>
    <t>Indrawati Asfah, S.Pd,M.Ed, Tesol</t>
  </si>
  <si>
    <t>PKM  Mahasiswa  Program   Studi   Pendidikan  Bahasa Inggris  Pascasarjana  Universitas  Negeri  Makassar.</t>
  </si>
  <si>
    <t>PKM Sosialisasi  Pentingnya  Pendidikan  Bahasa  Arab Pada SMA Pergis Kabupaten Maros</t>
  </si>
  <si>
    <t>196007011990032001</t>
  </si>
  <si>
    <t>Dra. Enung Mariah, M.Pd</t>
  </si>
  <si>
    <t>PKM Pelatihan Pembuatan TES DaF Dalam Keterampilan Membaca  (Lesen)   dan    Menulis    (Schreiben)   Bahasa Jerman Bagi Guru Anggota IGBJI Makassar</t>
  </si>
  <si>
    <t>196103041987022001</t>
  </si>
  <si>
    <t>Dr. Wahyu Kurniati Asri, M.Pd</t>
  </si>
  <si>
    <t>PKM  Pelatihan  Bahasa  Jerman  Tingkat  BI  Bagi Guru Bahasa Jerman IGBJI Cabang Makassar.</t>
  </si>
  <si>
    <t>195505251985031004</t>
  </si>
  <si>
    <t>Drs. Muddin, M.Pd</t>
  </si>
  <si>
    <t>PKM    Pelatihan    Menggunakan    Bahasa    Indonesia pada Generasi Milenial Melalui Klinik Bahasa dengan Metode Tutor Sebaya Di Kota Makassar.</t>
  </si>
  <si>
    <t>196702122003122001</t>
  </si>
  <si>
    <t>Dr. Mahmuda, M.Hum</t>
  </si>
  <si>
    <t>PKM    Pelatihan    Penelitian    Tindakan    Kelas    Bagi Mahasiswa  Program   Studi  Pendidikan  Bahasa  Arab Jurusan  Pendidikan  Bahasa  Asing  FBS  UNM.</t>
  </si>
  <si>
    <t>195912311987021007</t>
  </si>
  <si>
    <t>Dr. Ambo Dalle, M.Hum</t>
  </si>
  <si>
    <t>PKM Pelatihan Penyusunan Teks Pidato dan Keterampilan   Berpidato   Mahasiswa   Jurusan   TSP   Fakultas Teknik Universitas Negeri Makassar.</t>
  </si>
  <si>
    <t>197210252006042001</t>
  </si>
  <si>
    <t>Hajrah, S.S, M.Pd</t>
  </si>
  <si>
    <t>PKM Penelitian Tindakan Kelas</t>
  </si>
  <si>
    <t>Drs. M. Yusuf A. Ngampo, M.M</t>
  </si>
  <si>
    <t>PKM Penerapan Interactive Control System Pada Usaha Kecil Menengah Di Propinsi Sulawesi Selatan</t>
  </si>
  <si>
    <t>Masnawaty S, S.E., M.Si., Ph.D., AK., CA., CPA</t>
  </si>
  <si>
    <t>PKM Bimbingan Teknis Akutansi Bagi Pelaku Bank Perkreditan Rakyat Syariah Sesuai SAK Syariah Disulawesi Selatan</t>
  </si>
  <si>
    <t>Dr. Hariany Idris, M.Si</t>
  </si>
  <si>
    <t>PKM Pelatihan Literasi Keuangan Bagi Karang Taruna, Perangkat Desa Dan Pengelolah Bumdes Di Deasa Bonto  Jai Kecematan Bissapu Kabupaten Bantaeng</t>
  </si>
  <si>
    <t>Drs. H. Abdul Rijal, M.Si</t>
  </si>
  <si>
    <t>PKM Pendampuingan Penyusunan Laporan Keuangan Berbasis Software Akutansi Pada Organisasi Nirlaba.</t>
  </si>
  <si>
    <t>197907032015042002</t>
  </si>
  <si>
    <t>Nur Afia, SE., M.Si., AK., CA</t>
  </si>
  <si>
    <t>PKM  Bimbingan Teknik Pelaporan Dana Kampanye Berdasarkan Akutansi Dana Kampanye  PKPU 39 Tahun 2018.</t>
  </si>
  <si>
    <t>Samirah Dunakhir, S.E., M.Bus., Ph.D., Ak., CA</t>
  </si>
  <si>
    <r>
      <t xml:space="preserve">PKM Penggunaan Aplikasi </t>
    </r>
    <r>
      <rPr>
        <i/>
        <sz val="11"/>
        <color theme="1"/>
        <rFont val="Times New Roman"/>
        <family val="1"/>
      </rPr>
      <t>Mendeley</t>
    </r>
  </si>
  <si>
    <t>198605302015041002</t>
  </si>
  <si>
    <t>Muhammad Imam Ma’ruf, S.Pd., M.Sc</t>
  </si>
  <si>
    <t>PKM Aplikasi Program Eviews 10 Dengan Permodelan Ekonometrika</t>
  </si>
  <si>
    <t>Dr. Abd. Rahim, S.Pd., M.Si</t>
  </si>
  <si>
    <t>PKM Pemberdayaan Usaha Ekonomi Produktif Masyarakat Pesisir Galesong Di KabupatenTakalar</t>
  </si>
  <si>
    <t>Citra Ayni Kamaruddin, S.Pd., M.Si</t>
  </si>
  <si>
    <t>PKM Mahasiswa Ekonomi Pembangunan FE UNM</t>
  </si>
  <si>
    <r>
      <t xml:space="preserve">PKM Pelatihan Pengisian </t>
    </r>
    <r>
      <rPr>
        <i/>
        <sz val="11"/>
        <color theme="1"/>
        <rFont val="Times New Roman"/>
        <family val="1"/>
      </rPr>
      <t>e-SPT</t>
    </r>
  </si>
  <si>
    <t>M. RidwanTikollah, S.Pd., M.SA</t>
  </si>
  <si>
    <t>PKM Pengurus Koperasi</t>
  </si>
  <si>
    <t>PKM Sistem Pengolaan Dana 3 Eks. Di Desa Mattiro Uleng Kecamatan Liukang Tupabbiring Utara Kabupaten Pangkep</t>
  </si>
  <si>
    <t>Sahade, S.Pd., M.Pd</t>
  </si>
  <si>
    <t>PKM Penulisan Artikel Ilmiah 3 Eks. Untuk Jurnal Bagi Guru-Guru SMK Negeri 1 Makassar</t>
  </si>
  <si>
    <t>Dr. H. Muhammad Azis, M.Si</t>
  </si>
  <si>
    <t>PKM Pelatihan Proyeksi Bisnis 3 Eks. Pada Pemilik Usaha Garam Di Kecamatan Mangara Bombang Kabupaten Takalar</t>
  </si>
  <si>
    <t>Tenri SP Dipoatmodjo, S.E., M.M</t>
  </si>
  <si>
    <t>PKM PelatihanPenyusunan Anggaran Kompeherensif Pada Pemilik Usaha Gerabah Di Kecamatan Pattallassang Kabupaten Takalar</t>
  </si>
  <si>
    <t>Dr. Anwar, S.E., M.Si</t>
  </si>
  <si>
    <t>PKM Pelatihan Usaha Ekonomi  Produktif Bagi Masyarakat Di Kecamatan Lau Kabupaten Maros</t>
  </si>
  <si>
    <t>M. Ikhwan Maulana H, S.E., MHRMgt., Ph.D</t>
  </si>
  <si>
    <r>
      <t xml:space="preserve">PKM Pelatihan Model Manajemen </t>
    </r>
    <r>
      <rPr>
        <i/>
        <sz val="11"/>
        <color theme="1"/>
        <rFont val="Times New Roman"/>
        <family val="1"/>
      </rPr>
      <t>Edu-Finance</t>
    </r>
  </si>
  <si>
    <t>Prof. Dr. Anwar Ramli, S.E., M,Si</t>
  </si>
  <si>
    <t>PKM Pelatihan Pengolahan Sampah Plastik Menjadi Berbagai Kerajinan Tangan Di Dusun Lengkese Desa Manimbahoi Kecamatan Parigi Kabupaten Gowa</t>
  </si>
  <si>
    <t>M. IlhamWardhana H, S.E., MMkt., Mgt</t>
  </si>
  <si>
    <t>PKM Pelatihan ManajemenSampah  Wisata Di Dusun Lengkese Desa Manimbahoi Kecamatan Parigi Kabupaten Gowa</t>
  </si>
  <si>
    <t>Uhud Darmawan Natsir, S.E., MM</t>
  </si>
  <si>
    <t>PKM Pelatihan Daur Ulang Ban Bekas Menjadi SebuahKerajinan Yang Bernilai Ekonomi Di Kelurahan Taroada Kecematan Turikale Kabuparen Maros</t>
  </si>
  <si>
    <t>Muh. Ichwan Musa, S.E., M.Si</t>
  </si>
  <si>
    <t>PKM Pelatihan Pembuatan Laporan Studi Kelayakan Bisnis Bagi Mahasiswa STIE Pembangunan Indonesia</t>
  </si>
  <si>
    <t>Dr. Mustari, S.E., M.S</t>
  </si>
  <si>
    <t>PKM Guru SMA</t>
  </si>
  <si>
    <t>Dr. H. Thamrin Tahir , M.Si</t>
  </si>
  <si>
    <t>PKM Kewirausahaan Sosial Bagi Pemuda</t>
  </si>
  <si>
    <t>Muhammad Dinar,S.E., M.S</t>
  </si>
  <si>
    <t>PKM Pendidikan Karakter Siswa SMA</t>
  </si>
  <si>
    <t>Muhammad Hasan, S.Pd.,M.Pd</t>
  </si>
  <si>
    <t>PKM Pelatihan Video PembelajaranPadaMahasiswa Program StudiPendidikanEkonomiUniversitasNegeri Makassar</t>
  </si>
  <si>
    <t>198212052006041002</t>
  </si>
  <si>
    <t>Dr. Rahmatullah, S.Pd., M.E</t>
  </si>
  <si>
    <t>PKM Rumah Tangga Dan Remaja Putri Di Kecamatan Labakkang Kabupaten Pangkajene Kepulauan</t>
  </si>
  <si>
    <t>Dr. Muhammad Rakib, S.Pd.,M.Si</t>
  </si>
  <si>
    <t>PKM Peningkatan Literasi Dan Inklusi keuangan Pasar Modal Melalui Program ‘Yuk Nabung Saham’ Pada UMKM Dikelurahan Minasa Upa Kota Makassar</t>
  </si>
  <si>
    <t>M.Ihsan Said Ahmad, S.E.,M.Si</t>
  </si>
  <si>
    <t>PKM Al-Qalam Creative Community Universitas Negeri Makassar</t>
  </si>
  <si>
    <t>Dr. Inanna,S.Pd., M.Pd</t>
  </si>
  <si>
    <t>PKM Permainan Tradisional Desa Taeng, Kabupaten Gowa</t>
  </si>
  <si>
    <t>195503201987021001</t>
  </si>
  <si>
    <t>Drs. Kasman. M.Kes</t>
  </si>
  <si>
    <t xml:space="preserve">PKM Sosialisasi Senam Otak Pada Siswa SD Negeri IKIP 1 Makassar </t>
  </si>
  <si>
    <t>197504252002122001</t>
  </si>
  <si>
    <t>Dr. Nurussyariah H., M. AppSci., M.NeuroSci.,Sp.N</t>
  </si>
  <si>
    <t>PKM Penerapan Model Latihan Shadw Dalam Permainan Tenis Meja Siswa SMA Negeri 6 Tana Toraja</t>
  </si>
  <si>
    <t xml:space="preserve">PKM Penanaman Nilai-Nilai Agama Melalui Aktivitas Olahraga Bagi Mahasiswa Fakultas Ilmu Keolahragaan Universitas NegeriMakassar </t>
  </si>
  <si>
    <t>Dr. Amri Rahman, Lc., M.Pd.I</t>
  </si>
  <si>
    <t xml:space="preserve">PKM Pelatihan Dan Wasit Renang Pada Pengurus Perkumpulan Renang Garuda Laut Kota Makassar </t>
  </si>
  <si>
    <t>195412311988031002</t>
  </si>
  <si>
    <t>Drs. Nadewi Syam, M.Kes</t>
  </si>
  <si>
    <t xml:space="preserve">PKM  Pelatihan Teknik Dasar Permainan Sepak Bola Pada Mahasiswa Tahun 2019 Jurusan Pendidikan Kepelatihan Olahraga FIK UNM Makassar </t>
  </si>
  <si>
    <r>
      <t xml:space="preserve">PKM </t>
    </r>
    <r>
      <rPr>
        <i/>
        <sz val="11"/>
        <color theme="1"/>
        <rFont val="Times New Roman"/>
        <family val="1"/>
      </rPr>
      <t xml:space="preserve">Sport Massage </t>
    </r>
    <r>
      <rPr>
        <sz val="11"/>
        <color theme="1"/>
        <rFont val="Times New Roman"/>
        <family val="1"/>
      </rPr>
      <t xml:space="preserve">Klub Bola Basket Flying Wheel Makassar </t>
    </r>
  </si>
  <si>
    <t>Etno Setyagraha, S.Or., M.Pd</t>
  </si>
  <si>
    <r>
      <t xml:space="preserve">Coaching Clinic </t>
    </r>
    <r>
      <rPr>
        <sz val="11"/>
        <color theme="1"/>
        <rFont val="Times New Roman"/>
        <family val="1"/>
      </rPr>
      <t>Sekolah Sepak Bola Syekh Yusuf Kabupaten Gowa</t>
    </r>
  </si>
  <si>
    <t>Dr. Saharullah, S.Pd., M.Pd</t>
  </si>
  <si>
    <t xml:space="preserve">PKM Sosialisasi Tentang Donor Darah Dan Pelatihan Cara Pemeriksaan Golongan Darah pada Mahasiswa FIK UNM </t>
  </si>
  <si>
    <t>197710292005012002</t>
  </si>
  <si>
    <t>Dr. Mutmainnah, S.Ked., M.Kes., Sp.K.J</t>
  </si>
  <si>
    <t>PKM Pusat Pendidikan Dan Latihan pelajar Cabang Olahraga Sepak Takraw</t>
  </si>
  <si>
    <t>Dr. Rusli, S.Or., M.Kes</t>
  </si>
  <si>
    <t xml:space="preserve">PKM Peraturan Futsal Mahasiswa FIK UNM </t>
  </si>
  <si>
    <t>Dra. Ichsani., M.Kes</t>
  </si>
  <si>
    <t>PKM Sosialisasi Model Usaha Kesehatan Sekolah Berbasis Aktvitas Jasmani</t>
  </si>
  <si>
    <t>198406022009121007</t>
  </si>
  <si>
    <t>Dr. Fahrizal, S.Pd., M.Pd</t>
  </si>
  <si>
    <r>
      <t xml:space="preserve">PKM Coaching Clinic </t>
    </r>
    <r>
      <rPr>
        <sz val="11"/>
        <color theme="1"/>
        <rFont val="Times New Roman"/>
        <family val="1"/>
      </rPr>
      <t>Meningkatkan Kebugaran Jasmani Pada Lanjut UsiaMelalui Aktivitas Fisik Di Yakes Telkom Area 7 Kepulauaan</t>
    </r>
  </si>
  <si>
    <t>198005022008121003</t>
  </si>
  <si>
    <t>Dr. Hasyim, M.Pd</t>
  </si>
  <si>
    <r>
      <t xml:space="preserve">PKM </t>
    </r>
    <r>
      <rPr>
        <i/>
        <sz val="11"/>
        <color theme="1"/>
        <rFont val="Times New Roman"/>
        <family val="1"/>
      </rPr>
      <t xml:space="preserve">Massage Sport </t>
    </r>
    <r>
      <rPr>
        <sz val="11"/>
        <color theme="1"/>
        <rFont val="Times New Roman"/>
        <family val="1"/>
      </rPr>
      <t xml:space="preserve">Pada Pengurus Masjid SC AR-Riydhoh Makassar </t>
    </r>
  </si>
  <si>
    <t>196906152005011001</t>
  </si>
  <si>
    <t>Ricardo Valentino Latuheru, S,Pd., M.Pd</t>
  </si>
  <si>
    <t>PKM Pelatihan Penggunaan PeralatanLatihan Beban pada Atlet Cabang Olahraga Dayung</t>
  </si>
  <si>
    <t>198412292010122004</t>
  </si>
  <si>
    <t>Nurliani, S.Or., M.Pd</t>
  </si>
  <si>
    <t xml:space="preserve">PKM Futsal BagiMahasiswa PJKR FIK UNM Pare-Pare </t>
  </si>
  <si>
    <t>Dr. Hasbunallah AS, M.Pd</t>
  </si>
  <si>
    <t>PKM Aktualisasi Permainan Tradisional PadaMurid SDI Bertingkat Kabupaten Gowa</t>
  </si>
  <si>
    <t xml:space="preserve">PKM Pengenalan Dasar Sepaksila Melalui Media Bola Rotan Pada Murid SD Inpres Tello Baru III Makassar </t>
  </si>
  <si>
    <t>197804292005011102</t>
  </si>
  <si>
    <t>H. Iskandar, S.Pd., M.Pd</t>
  </si>
  <si>
    <t>PKM Senam Aerobik Berbasis Keterampilan Gerak</t>
  </si>
  <si>
    <t>PKM TenisLapangan</t>
  </si>
  <si>
    <t>Dr. M. Sahib Saleh, M. Pd</t>
  </si>
  <si>
    <t>PKM PermainanTonnis</t>
  </si>
  <si>
    <t>Prof. Dr. H. M. Djen Jalal. M.S</t>
  </si>
  <si>
    <t xml:space="preserve">PKM Senam Kebugaran Jasmani 2018 </t>
  </si>
  <si>
    <t>197512122008012009</t>
  </si>
  <si>
    <t>Poppy Elisano Arfanda, S.Pd, M.Pd.</t>
  </si>
  <si>
    <t>PKM Pelatihan Penulisan Karya Tulis Ilmiah Pada HMJ Penjaskesrek FIK poUNM</t>
  </si>
  <si>
    <t>195606061984031006</t>
  </si>
  <si>
    <t>Dr. Masjumi Nur, M.Pd</t>
  </si>
  <si>
    <t>PKM Sosialisasi Permainan Bola kecil PadaMurid SD Inpres 142 Pannara Kec. BinamuKab. Jeneponto</t>
  </si>
  <si>
    <t>197608122008011014</t>
  </si>
  <si>
    <t>Dr. Yasriuddin. S.Pd, M.Pd</t>
  </si>
  <si>
    <t xml:space="preserve">PKM Pelatihan Dan Sosial Aturan Olahraga Futsal Pada Mahasiswa FIK UNM Makassar </t>
  </si>
  <si>
    <t>Dr. Sudirman, S.Pd, M.Pd</t>
  </si>
  <si>
    <t>PKM CabangOlahraga Squash Siswa SMA Negeri 4 Pangkep</t>
  </si>
  <si>
    <t>Dr. Irvan. M.Kes</t>
  </si>
  <si>
    <t xml:space="preserve">PKM Pelatih Model Pembelajaran Penjas Berbasis Karakter Bagi Guru Penjas Di Kecamatan Mariso Kota Makassar </t>
  </si>
  <si>
    <t>Dr. H. Lakamadi, M.Pd</t>
  </si>
  <si>
    <t>PKM Pelatihan Olahraga Bola Voli Pada MajelisTaklim KKP4 Kec. SombaOpuKab. Gowa</t>
  </si>
  <si>
    <t>Dr. Muh. Adnan Hudain S.Pd, M.Pd</t>
  </si>
  <si>
    <t>PKM Sosialisasi Teknik Permainan Tenis Lapangan Pada Mahasiswa Baru 2019 Jurusan Pendidikan Kepelatihan Olahraga FIK UNM</t>
  </si>
  <si>
    <t>Dr. Hikmad Hakim, M.Kes</t>
  </si>
  <si>
    <t>PKM Penulisan Karya Ilmiah Fakultas Ilmu Keolahragaan UniversitasNegeri Makassar</t>
  </si>
  <si>
    <t>Prof. Dr. Hj. Hasmyati. M.Kes</t>
  </si>
  <si>
    <t>PKM Pelatihan Peningkatan Kompetensi Guru Melalui Gerakan Literasi Sekolah</t>
  </si>
  <si>
    <t>Dr. Abdul Hakim, S.Pd., M.Pd.</t>
  </si>
  <si>
    <t>PKM Pengelolaan Kelas Bagi Calon Guru</t>
  </si>
  <si>
    <t>196212201989032001</t>
  </si>
  <si>
    <t>Dra. St. Habibah, M.Si.</t>
  </si>
  <si>
    <t>PKM Assertive Training Bagi Suiswa SMK Negeri 10 Makassar</t>
  </si>
  <si>
    <t>Dr. Abdul Saman, M.Si. Kons.</t>
  </si>
  <si>
    <t>PKM  Penggunaan Pengajaran Sastra Yang Berkualitas Kepada Gurt-Guru SD Negeri Panyikokang 1 Kota Makassar</t>
  </si>
  <si>
    <t>197305202006042001</t>
  </si>
  <si>
    <t>Nurhaedah, S.Pd., Hum</t>
  </si>
  <si>
    <t>PKM Pelatihan Analisis Data Penelitian Eksperiment Model Pembelajaran</t>
  </si>
  <si>
    <t>198312022010121008</t>
  </si>
  <si>
    <t>Sumarlin Mus, S.Pd.,M.Pd</t>
  </si>
  <si>
    <t>PKM  Bagi Guru Taman Kanak- Kanak dan Mahasiswa PAUD DI Laboratorium Tumbu Kembang  Anak Program Studi Pendidikan Guru Pendidikan Anak Usia Dini Fakultas Ilmu Pendidikan  Universitas Negeri Makassar.</t>
  </si>
  <si>
    <t>197809172006041002</t>
  </si>
  <si>
    <t>Dr. Rusmayadi, S.Pd.,M.Pd.</t>
  </si>
  <si>
    <t>PKM  Guru Taman Kanak-Kanak (TK) Dan Pendidikan Anak Usia Dini (PAUD) Paud Kota  akassar</t>
  </si>
  <si>
    <t>Herman,S.Pd.,M.Pd</t>
  </si>
  <si>
    <t>PKM  Pembuatan Media Pop UP Book Bagi Guru Taman Kanak-Kanak di Kecamatan Masamba Kabupaten Luwu Utara</t>
  </si>
  <si>
    <t>Syamsuardi, S.Pd.,M.Pd.</t>
  </si>
  <si>
    <t>PKM  Workshop Penggunaan Instrumen Peraktik Pengalaman Lapangan (PPL) Bagi Mahasiswa Administrasi Pendidikan Universitas Negeri Makassar</t>
  </si>
  <si>
    <t>Faridah, ST., M.Sc., Ph.D</t>
  </si>
  <si>
    <t>PKM Pendekatan Pembelajaran Kontekstual Pada Guru-Guru Sekolah Dasar Negeri  80 Kota Parepare.</t>
  </si>
  <si>
    <t>Drs. Yonathan Saba’Pasinggi, M.Pd</t>
  </si>
  <si>
    <t>PKM  Pendekatan Sains dalam Pembelajaran PKn Pada Guru-Guru SDN 80 Kota Parepare.</t>
  </si>
  <si>
    <t>196306171987032002</t>
  </si>
  <si>
    <t>Dra.Ritha Tuken, M.Pd</t>
  </si>
  <si>
    <t>PKM  Penguatan eran dan Pungsi Komite Sekolah di SDN Lompengeng Kecamatan Tanete Rilau Kabupaten Barru.</t>
  </si>
  <si>
    <t>195907311985032002</t>
  </si>
  <si>
    <t>Dra. Hj. Fajar, S.Pd.,M.Pd</t>
  </si>
  <si>
    <t>PKM  Pelatihan Olah Seni Vokal Berbasis Elekton Kepada Murid Autis Di SLB Negeri 1 Kota Makassar.</t>
  </si>
  <si>
    <t>Prof. Dr. Abd Hadis, M.Pd.</t>
  </si>
  <si>
    <t>PKM  Pelatihan   Media Glenn Doman Sebagai Pengajaran Membaca dan Memperkaya English Vocabulary Anak Bagu Guru PAUD di Kabupaten Bulukumba</t>
  </si>
  <si>
    <t>197903262006042001</t>
  </si>
  <si>
    <t>Dr. Azizah Amal, SS.,M.Pd</t>
  </si>
  <si>
    <t>PKM  Penyukuhan Tentang Refreshment Pelaksanaan Lesson Studi Dalam Meningkatkan Kompetensi Pedagogik</t>
  </si>
  <si>
    <t>195701291985031002</t>
  </si>
  <si>
    <t>Drs. Djoni Rosyidi, M.Pd</t>
  </si>
  <si>
    <t>Pelatihan Pembuatan Media Pembelajaran Yang Kreatif ,Efektif dan Menarik Bagi Guru Kelas  Sekolah Dasar di Kota Parepare.</t>
  </si>
  <si>
    <t>Ila Israwaty, S.Si.,M.Si</t>
  </si>
  <si>
    <t>Workshop Penguatan Pembelajaran Kurikulum 2013 dan Konsep Dasar Matematika Pada Kelompok Kerja Guru SD (KKG) Gugus IX Kecamatan Ujung Kota Parepare.</t>
  </si>
  <si>
    <t>195812311986032004</t>
  </si>
  <si>
    <t>Dra. Hj Hasnah, M.Si</t>
  </si>
  <si>
    <t>PKM  Workshop Talking Stick Pada Gurui-Guru SD Inpres Tidung II  Kota Makassar.</t>
  </si>
  <si>
    <t>197606172006042001</t>
  </si>
  <si>
    <t>Nur Abida Idrus,S.Pd.,M.Pd.</t>
  </si>
  <si>
    <t>PKM  PelartihanPeningkatan Kosakata Bahasa Inggris   Menggunakan Media Youtube Bagi Santri-Sanri Pengajian Mesjid Babul Ilmi UNM Kampus Parepare.</t>
  </si>
  <si>
    <t>Muhammad Asrul Sultan, S.Pd.,M.Pd</t>
  </si>
  <si>
    <t>PKM  Produksi Media Pembelajaran Berbasis Information Communition And Technology (ICT) Bagi Guru Taman Kanak-Kanak di Kabupaten Gowa.</t>
  </si>
  <si>
    <t>Dr. Parwoto.,M.Pd.</t>
  </si>
  <si>
    <t>PKM  Pembuatan Perangkat Pembelajaran Berbasis Hots Bagi Guru-Guru di SD Komoleks Galangan Kapal Kecamatan Tallo Kota Makassar.</t>
  </si>
  <si>
    <t>195512311985112001</t>
  </si>
  <si>
    <t>Dra. Hj. Johara Nonci,M.Si</t>
  </si>
  <si>
    <t>PKM  Sosialisasi Penerapan Pendidikan Inklusif  Bagi Guru-Guru PAUD  Gugus IV dan V Kecamatan Manggala Makassar.</t>
  </si>
  <si>
    <t>PKM  Pengembangan Media Video Pembelajaran Bagi Guru di Kabupaten Sinjai.</t>
  </si>
  <si>
    <t>Dr. Nurhikmah H,M.Si</t>
  </si>
  <si>
    <t>PKM Memberdayakan Masyarakat Petani Dengan Sistem Pertanian Hidroponik Green House.</t>
  </si>
  <si>
    <t>197603242008011008</t>
  </si>
  <si>
    <t>Dr. Rudi Amir, S.Pd.,M.Pd</t>
  </si>
  <si>
    <t>Penyuluhan Tentang Penilaian Hasil Belajar Kurikulum 2013 Pendidikan Khusus Kabupaten Soppeng</t>
  </si>
  <si>
    <t>196212311983061003</t>
  </si>
  <si>
    <t>Drs. H. Syamsuddin, M.Si.</t>
  </si>
  <si>
    <t>Pelatihan Konselor Sebaya  Bagi Mahasiswa Kampus V PGSD ParePare.</t>
  </si>
  <si>
    <t>198901102015042001</t>
  </si>
  <si>
    <t>Musfirah, S.Pd.,M.Pd</t>
  </si>
  <si>
    <t>PKM  Pelatihan Penerapan Konseling Naratif Bagi Guru BK di Kabupaten Maros.</t>
  </si>
  <si>
    <t>131788490000000000</t>
  </si>
  <si>
    <t>Dr. Abdullah Sinring., M.Pd.</t>
  </si>
  <si>
    <t>PKM  Pelatihan Komunikasi Interpersonal Bagi Guru BK di Kabupaten Maros.</t>
  </si>
  <si>
    <r>
      <t xml:space="preserve">PKM  Pelatihan Pengembangan </t>
    </r>
    <r>
      <rPr>
        <i/>
        <sz val="12"/>
        <color theme="1"/>
        <rFont val="Times New Roman"/>
        <family val="1"/>
      </rPr>
      <t>Higher Order Thinking Skills</t>
    </r>
    <r>
      <rPr>
        <sz val="12"/>
        <color theme="1"/>
        <rFont val="Times New Roman"/>
        <family val="1"/>
      </rPr>
      <t xml:space="preserve"> di SD 12/79 Jeppe’e Kabupaten Bone.</t>
    </r>
  </si>
  <si>
    <t>Sidrah Afriani Rachman, S.Pd.,M.Pd</t>
  </si>
  <si>
    <t>PKM  Cara Mudah Menulis Puisi.</t>
  </si>
  <si>
    <t>196207271987032003</t>
  </si>
  <si>
    <t>Dr. Hj. Rukayah, M.Pd</t>
  </si>
  <si>
    <t>PKM  Pelatihan Pengolahan  Data (Analisis Data) Menggunakan AplikasiSPSS Mahasiswa PGSD Watampone.</t>
  </si>
  <si>
    <t>197902182015042001</t>
  </si>
  <si>
    <t>Rahmawati Patta, S.Si.,M.Pd</t>
  </si>
  <si>
    <t>PKM  Pelatihan Pembuatan Media Kreatif Bagi Guru Sekolah Dasar  Mitra PGSD UNM  Kabupaten Bone.</t>
  </si>
  <si>
    <t>196412281988032001</t>
  </si>
  <si>
    <t>Dra. Satriani., M.Pd.</t>
  </si>
  <si>
    <t>PKM  Pengembangan Media Leterasi Kelas Awal Guru Sekolah Dasar Mitra  PGSD Watampone.</t>
  </si>
  <si>
    <t>Drs. Abdul Hafid, S.Pd.,M.Pd.</t>
  </si>
  <si>
    <t>PKM  Pelatihan Penyusunan Proposal dan Penelitian  PTK Bagi Guru Sekolah Dasar Korwil Sopai Kecamatan Sopai Kabupaten Traja Utara Provinsi Sulawesi Selatan</t>
  </si>
  <si>
    <t>196012311986021006</t>
  </si>
  <si>
    <t>Prof. Dr. H. Amir, M.Pd</t>
  </si>
  <si>
    <t>Pelatihan Penyusunan Rencana Pelaksanaan Pembelajaran (RPP) Berbasis Micro Teaching Pada Mahasiswa Semester VI Program Studi Pendidikan Guru Sekolah Dasar Kampus Makassar.</t>
  </si>
  <si>
    <t>195812311984032001</t>
  </si>
  <si>
    <t>Dra. Syamsiah D,S.Pd.,M.Pd</t>
  </si>
  <si>
    <t>Bimbingan Pembuatan dan Penggunaan  Alat Praga Permainan Olahraga Tradisional Bagi Guiru SDN 95 Bontobulaeng Kec. Bulukumpa Kabupaten Bulukumba.</t>
  </si>
  <si>
    <t>Drs. Lutfi B., M.Kes</t>
  </si>
  <si>
    <t>PKM Pelatihan Penulisan Bahan Ajar Bagi Guru-Guru SD Negeri 13 Biru Kecamatan Tanete Riattang Kabupaten Bone</t>
  </si>
  <si>
    <t>196212311987031026</t>
  </si>
  <si>
    <t>Dr. Latang, M.Pd</t>
  </si>
  <si>
    <t>PKM  Pelatihan Teknik Analisis Manajemen Bagi Kepala Sekolah Sekolah Dasar Di UPTD Pendidikan Kecamatan</t>
  </si>
  <si>
    <t>196711102005012002</t>
  </si>
  <si>
    <t>PKM Kelompok Usaha Masyarakat Workshop Penerapan Aplikasi Mendeley Bagi Mahasiswa Fakultas Ilmu Sosial</t>
  </si>
  <si>
    <t xml:space="preserve">195712311981031039                                                     </t>
  </si>
  <si>
    <t>Prof. Dr. Fakhri Kahar,M.Si</t>
  </si>
  <si>
    <t>PKM Untuk Siswa-Siswi  SMA (Bimbingan Tentang Penulisan Karya Tulis Ilmiah dan Gerakan Literasi Bagi Siswa-Siswi SMA Di Kabupaten Gowa)</t>
  </si>
  <si>
    <t xml:space="preserve">197604022005012001                                                     </t>
  </si>
  <si>
    <t>St. Junaeda, S.Ag, M.Pd.,MA</t>
  </si>
  <si>
    <t>PKM Pelatihan Kewirausahaan Kepada Pengurus Yayasan An Naja Kelurahan Bontoduri Kecamatan Tamalate Kota Makassar</t>
  </si>
  <si>
    <t>197703022006041001</t>
  </si>
  <si>
    <t>Mubarak Dahlan,SS.,M.Pd</t>
  </si>
  <si>
    <t>PKM Pemberdayaan Kelompok Ibu Rumah Tangga (IRT) Nelayan Kelurahan Lappa Kabupaten Sinjai</t>
  </si>
  <si>
    <t xml:space="preserve">196012311987021004                                   </t>
  </si>
  <si>
    <t>Dr. Amiruddin., M.Pd</t>
  </si>
  <si>
    <t>PKM Penguatan Ekonomi Desa Melalui Bumdes di Kecamatan Bangkala Kabupaten Jeneponto</t>
  </si>
  <si>
    <t>196701311992031001</t>
  </si>
  <si>
    <t>Dr. Muh. Nur Yamin, M.Si</t>
  </si>
  <si>
    <t>PKM Pelatihan Kewirausahaan: Menumbuhkan Minat dan Motivasi Berwirausaha Anggota Asosiasi Usaha Mikro di Kabupaten Wajo</t>
  </si>
  <si>
    <r>
      <t>196910102003122001</t>
    </r>
    <r>
      <rPr>
        <sz val="10"/>
        <color indexed="8"/>
        <rFont val="Times New Roman"/>
        <family val="1"/>
      </rPr>
      <t xml:space="preserve">                   </t>
    </r>
  </si>
  <si>
    <t>Dr. Aslinda , M.Si</t>
  </si>
  <si>
    <t>PKM Pentingnya Pemahaman Tentang UU ITE Di Kelurahan Samata Kab. Gowa</t>
  </si>
  <si>
    <t xml:space="preserve">197105232006041002                                                                    </t>
  </si>
  <si>
    <t>M. Ridwan Said Ahmad, S.Sos., M.Pd</t>
  </si>
  <si>
    <t>PKM Pemberdayaan Istri Nelayan Kelurahan Samataring Melalui Program Daur Ulang Sampah Plastik</t>
  </si>
  <si>
    <t>PKM Pelatihan Manajemen Keorganisasian Terhadap Santri Pesantren Baru-Baru Tangga Kabupaten Pangkep</t>
  </si>
  <si>
    <t xml:space="preserve">197105212008121001                 </t>
  </si>
  <si>
    <t>Dr. Ibrahim, S.Ag, M.Pd</t>
  </si>
  <si>
    <t>PKM Membangun Kerja Sama Tim Organisasi Intra Sekolah (OSIS) SMPN 18 Kota Makassar</t>
  </si>
  <si>
    <t xml:space="preserve">197502142003121001                                         </t>
  </si>
  <si>
    <t xml:space="preserve">Dr. Herman, S.Pd, M.Si </t>
  </si>
  <si>
    <t>PKM Pelatihan Kepemimpinan Politik Perempuan Pada Komunitas Macassar Women Studies</t>
  </si>
  <si>
    <t xml:space="preserve">195407251978022001                                                           </t>
  </si>
  <si>
    <t>Dr. Hj. Musdalia Mustadjar, M.Si</t>
  </si>
  <si>
    <t>PKM Pelatihan Literasi Digital Pada Komunitas Mata Literasi Bagi Pelajar dan Mahasiswa Kabupaten Gowa</t>
  </si>
  <si>
    <t>Idham Irwansyah, S.Sos. M.Pd</t>
  </si>
  <si>
    <t>PKM Pelatihan Mengembangkan Jiwa Kewirausahaan Siswa SMK Negeri 7 Kota Makassar</t>
  </si>
  <si>
    <t xml:space="preserve">197111212000121001             </t>
  </si>
  <si>
    <t>Sirajuddin Saleh, S.Pd., M.Pd</t>
  </si>
  <si>
    <t>PKM Pelatihan Pengembangan Media Animasi Guru Program Keahlian Administrasi Perkantoran SMK Negeri I Limbung Kabupaten Gowa</t>
  </si>
  <si>
    <t>Dr. Risma Niswaty, S.S, M.Si</t>
  </si>
  <si>
    <t>PKM Peningkatan Penguasaan Kompetensi Dasar Tentang Menganalisis Tokoh-Tokoh Nasional Dan Daerah Dalam Memperjuangkan Kemerdekaan Indonesia</t>
  </si>
  <si>
    <t xml:space="preserve">198109162006041002                               </t>
  </si>
  <si>
    <t>Dr. Bahri, S.Pd, M.Pd</t>
  </si>
  <si>
    <t>PKM Peningkatan Penguasaan Kompetensi Dasar Tentang Menghargai Nilai-Nilai Sumpah Pemuda  Dan Maknanya Bagi Kehidupan Kebangsaan Di Indonesia Pada Masa Kini Bagi Guru Sejarah SMA Se-Kabupaten Polewali Mandar</t>
  </si>
  <si>
    <t xml:space="preserve">196103171986011002                      </t>
  </si>
  <si>
    <t>Dr. Muh. Rasyid Ridha,M.Hum</t>
  </si>
  <si>
    <t>PKM Peningkatan Pemahaman Peran Dan Nilai-Nilai Perjuangan Tokoh Nasional Bung Karno Dan Hatta Sebagai Proklamator Bagi Guru Sejarah SMA Se-Kabupaten Polewali Mandar</t>
  </si>
  <si>
    <t xml:space="preserve">195412311983021003                      </t>
  </si>
  <si>
    <t>Drs. H. Muh Saleh Madjid</t>
  </si>
  <si>
    <t>PKM Penguatan Kompetensi Inti Spiritual Pada Guru Ppkn SMP/M.Ts Se- Kabupaten Barru</t>
  </si>
  <si>
    <t>196712291994041002</t>
  </si>
  <si>
    <t>Dr. Mustaring, M.Hum</t>
  </si>
  <si>
    <t>PKM Penguatan Model Pengajaran Hak Asasi Manusia Pada Guru SMKN 1 Kabupaten Gowa</t>
  </si>
  <si>
    <t>Dr. Irsyad Dahri, SH, MH</t>
  </si>
  <si>
    <t>PKM Penguasaan Dalam Peningkatan Kompetensi Profesional Guru Pkn SMP/Mts Se Kabupaten Barru Tentang Makna, Kedudukan UUD NRI Tahun 1945 Serta Peraturan Perundang-Undangan Dalam Sistem Hukum Nasional</t>
  </si>
  <si>
    <t xml:space="preserve">196112311986011078         </t>
  </si>
  <si>
    <t>Dr. Muhammad Akbal, M.Hum</t>
  </si>
  <si>
    <t>PKM Motivasi Wawasan Kebangsaan Berbasis Pendidikan Karakter Pada Siswa SMA/Sederajat Di Kota Makassar</t>
  </si>
  <si>
    <t>Dr. Imam Suyitno., M.Si</t>
  </si>
  <si>
    <t>PKM Sosialisasi Kegiatan Gerakan Nasional Cinta Museum Pada Siswa SMA Se Kota Makassar</t>
  </si>
  <si>
    <t xml:space="preserve">Prof. Dr. Andi Ima Kesuma, M.Pd </t>
  </si>
  <si>
    <t>PKM Peningkatan Penguasaan Kompetensi Dasar Tentang Keterkaitan Antara Konsep Berpikir Diakronik Dan Sinkronik Bagi Guru Sejarah SMA Se-Kabupaten Polewali Mandar</t>
  </si>
  <si>
    <t>Prof. Dr. Jumadi, S.Pd, M.S</t>
  </si>
  <si>
    <t>PKM Peningkatan Penguasaan Kompetensi Dasar Tentang Menganalisis Dampak Politik, Budaya, Sosial Dan Pendidikan Pada Masa Penjajahan Bangsa Eropa (Portugis Spanyol, Belanda, Inggris) Dalam Kehidupan Bangsa Indonesia Pada Masa Kini Bagi Guru Sejarah SMA Se-Kabupaten Polewali Mandar</t>
  </si>
  <si>
    <t>196407231992021003</t>
  </si>
  <si>
    <t>Dr. Najamuddin, M.Hum</t>
  </si>
  <si>
    <t>PKM Peningkatan Penguasaan Kompetensi Dasar Profesional Guru Pkn Di SMP/Mts Kab Barru Tentang Tata Peraturan Perundang-Undangan Dalam Sistem Hukum Nasional</t>
  </si>
  <si>
    <t>Dr. Firman Umar., M.Hum</t>
  </si>
  <si>
    <t>PKM Peningkatan Penguasaan Kompetensi Profesional Guru Di SMP/Mts Se-Kabupaten Barru Tentang Semangat Dan Komitmen Kebangsaan Kolektif Untuk Memperkuat Negara Kesatuan Repubik Indonesia Dalam Konteks Kehidupan Siswa</t>
  </si>
  <si>
    <t xml:space="preserve">Prof. Dr. Hasnawi, M.Hum </t>
  </si>
  <si>
    <t>PKM Pelatihan Microsoft office bagi Siswa SMA Negeri 10 Makassar Tahun Ajaran 2018/2019</t>
  </si>
  <si>
    <t>Drs. Suwardi Annas, M.Si., Ph.D.</t>
  </si>
  <si>
    <t>PKM Visualisasi Data Dengan R</t>
  </si>
  <si>
    <t>Muhammad Kasim Aidid, S.Si., M.Si</t>
  </si>
  <si>
    <t>PKM Analisis Regresi, Jalur dan SEM Dengan R</t>
  </si>
  <si>
    <t>Prof. H. M. Arif Tiro, M.Pd., M.Sc., Ph.D</t>
  </si>
  <si>
    <t>PKM Guru MGMP IPA Kabupaten Bantaeng (Workshop Pengembangan Tes Higher Order Tinking Skills, HOTS)</t>
  </si>
  <si>
    <t>195904171987101001</t>
  </si>
  <si>
    <t>Drs. Abdul Mun'im, M.Si.</t>
  </si>
  <si>
    <t>PKM Bioteknologi Nata de Coco</t>
  </si>
  <si>
    <t>Dr. Nurhayani H. Muhidin, M.Si</t>
  </si>
  <si>
    <t>PKM SMPN 1 Bntaeng (Workshop Budidaya Tanaman dengan Hidroponik)</t>
  </si>
  <si>
    <t>198607172014042001</t>
  </si>
  <si>
    <t>Sitti Rahma Yunus, S.Pd., M.Pd.</t>
  </si>
  <si>
    <t>Ibm Strategi Belajar Efektif Siswa SMA Negeri 16 Makassar Bulukumba Kabupaten Bulukumba</t>
  </si>
  <si>
    <t>Drs. H. Sukri Nyompa, S.H., M.Si., Ph.D.</t>
  </si>
  <si>
    <t>PKM Konservasi Sumberdaya Pesisir dan Laut Melalui Pemberdayaan Kearifan Lokal Masyarakat Pesisir di Desa Laikang Kecamatan Mangngarabombang Kabupaten Takala</t>
  </si>
  <si>
    <t xml:space="preserve">Dr. Erman Syarif, S.Pd., M.Pd. </t>
  </si>
  <si>
    <t>PKM Pemanfaatan Sumber Daya Pesisir Melalui Model Co-Management di Desa Tamasaju Galesong Utara Kabupaten Takalar</t>
  </si>
  <si>
    <t>198205242009122004</t>
  </si>
  <si>
    <t xml:space="preserve">Dr. Hasriyanti,S.Si., M.Pd. </t>
  </si>
  <si>
    <t>PKM Pendidikan Mitigasi Bencana Banjir Peserta Didik di SMA Negeri 2 Takalar</t>
  </si>
  <si>
    <t>196306151988031002</t>
  </si>
  <si>
    <t>Dr. Maddatuang, M.Si</t>
  </si>
  <si>
    <t>Pelatihan Sistem Informasi Geografi Bagi Guru Geografi SMA Negeri di Kabupaten Gowa</t>
  </si>
  <si>
    <t>Abdul Malik, S.T., M.Si., Ph.D.</t>
  </si>
  <si>
    <t>IbM Keluarga Penerima Manfaat Program Keluarga Harapan Kabupaten Barru</t>
  </si>
  <si>
    <t>Drs. M. Nur Zakariah Leo, M.Si.</t>
  </si>
  <si>
    <t>PKM Budidaya Jamur di SMKN Enrekang Kabupaten Enrekang</t>
  </si>
  <si>
    <t>Prof. Oslan Jumadi, Ph.D</t>
  </si>
  <si>
    <t>PKM Peningkatan Kemampuan E-Learning Berbasis Android Guru Biologi Kab. Enrekang</t>
  </si>
  <si>
    <t>198711292014042001</t>
  </si>
  <si>
    <t>Arifah Novia Arifin, S.Pd., M.Pd</t>
  </si>
  <si>
    <t>PKM Pembelajaran GOOGLE Classroom Bagi Guru Sekolah Lanjutan</t>
  </si>
  <si>
    <t>Dr. Muhiddin P. S.Pd., M.Pd.</t>
  </si>
  <si>
    <t>PKM untuk Guru-Guru IPA/ Biologi di Kabupaten Enrekang</t>
  </si>
  <si>
    <t>196212311989022008</t>
  </si>
  <si>
    <t xml:space="preserve">Dr. Dra. Syamsiah, M.Si. </t>
  </si>
  <si>
    <t>Pelatihan Pengelolaan Pekarangan Sekolah SD Berbasis Pupuk Organik Di Kab. Enrekang</t>
  </si>
  <si>
    <t>196211081991031002</t>
  </si>
  <si>
    <t>Dr. Ir. Muhammad Junda, M.Si.</t>
  </si>
  <si>
    <t>Pelatihan Management Lab. IbM Kelompok Guru IPA Kabuaten Enrekang</t>
  </si>
  <si>
    <t xml:space="preserve">Dr. Andi Asmawati Azis, M.Si. </t>
  </si>
  <si>
    <t>Pemantauan Status Kesehatan dan Gizi Bagi Alumni Biologi UNM</t>
  </si>
  <si>
    <t>PKM DIVERSIFIKASI PENGOLAHAN PEPAYA DI KABUPATEN ENREKANG</t>
  </si>
  <si>
    <t>197404052000032004</t>
  </si>
  <si>
    <t xml:space="preserve">Hartati,S.Si., M.Si., Ph.D. </t>
  </si>
  <si>
    <t>PKM Pembuatan Meatloaf Alternatif bagi Siswa SMK NEGERI I KABUPATEN ENREKANG, SULAWESI SELATAN</t>
  </si>
  <si>
    <t>196912311997021001</t>
  </si>
  <si>
    <t xml:space="preserve">Dr. Alimuddin Ali, S.Si., M.Si. </t>
  </si>
  <si>
    <t>PKM Pelatihan Pembuatan Zkefir bagi Siswa SMA KABUPATEN ENREKANG</t>
  </si>
  <si>
    <t>196212311987021005</t>
  </si>
  <si>
    <t xml:space="preserve">Drs. Hamka L. </t>
  </si>
  <si>
    <t>PKM pada Masyarakat Petani Kelapa dan Ibu PKK Kel. Tonyamang Kec. Patampanua Kab. Pinrang</t>
  </si>
  <si>
    <t xml:space="preserve">Dr. Muhammad Syahrir, S.Pd., M.Si </t>
  </si>
  <si>
    <t>PKM Kelommpok Tani kelurahan Tonyamang Kecamatan Patampanua Kabupaten Pinrang (Pemanfaatan Tepung Pisang menjadi Berbagai Produk Olahan)</t>
  </si>
  <si>
    <t>195712201986022001</t>
  </si>
  <si>
    <t>Dr. Pince Salempa, M.Si</t>
  </si>
  <si>
    <t>PKM Gapoktan Salak Kelurahan Tonyamang Kecamatan Patampanua Kabupaten Pinrang (Pemanfaatan Biji Salak Sebagai Bahan Baku Pembuatan Kopi)</t>
  </si>
  <si>
    <t>198803052012122002</t>
  </si>
  <si>
    <t>Suriati Eka Putri, S.Si., M.Si</t>
  </si>
  <si>
    <t>PKM Kelompok Tani Kelurahan Tonyamang Kecamatan Patampanua Kabupaten Pinrang (Pembuatan Virgin Coconut Oil (VCO))</t>
  </si>
  <si>
    <t>196102241986022001</t>
  </si>
  <si>
    <t xml:space="preserve">Dr. Hj. Taty Sulastry, M.Si </t>
  </si>
  <si>
    <t>PKM Pelatihan Pengembangan Pembelajaran Berfikir Tingkat Tinggi Bagi Guru-Guru SMKN 4 Pinrang</t>
  </si>
  <si>
    <t>196312311989031030</t>
  </si>
  <si>
    <t xml:space="preserve">Drs. Muhammad Jasji Djangi, M.Si </t>
  </si>
  <si>
    <t>PKM Kelompok Guru Sekolah Menengah Kejuruan Negeri (SMKN 4) Kecamatan Patampanua Kabupaten Pinrang dalam melaksanakan Penelitian Tindakan Kelas</t>
  </si>
  <si>
    <t>196403061992032001</t>
  </si>
  <si>
    <t>Dr. Army Auliah, M.Si.</t>
  </si>
  <si>
    <t>PKM Kelompok Petani Salak Melalui Diversifikasi Produk Olahan di Kelurahan Tonyamang Kecamatan Patampanua Kabupaten Pinrang</t>
  </si>
  <si>
    <t>195912311987032005</t>
  </si>
  <si>
    <t xml:space="preserve">Dr. Sugiarti, M.Si </t>
  </si>
  <si>
    <t>PKM Pelatiihan Pembuatan Instrumen Evaluasi Pembelajaran Berbasis Hots (High Order Thingking Skills) Bagi Guru-guru SMKN 4 Pinrang</t>
  </si>
  <si>
    <t>196606291991031003</t>
  </si>
  <si>
    <t>Dr. Muhammad Anwar, M.Si</t>
  </si>
  <si>
    <t>PKM Siswa SMKN 4 Pinrang (Penerapan Praktikum Berbasis Keterampilan Generik Sains (KGS))</t>
  </si>
  <si>
    <t xml:space="preserve">Dra. Hj. Sumiati Side,  M.Si </t>
  </si>
  <si>
    <t>PKM Pelatihan Dasar Perancangan Teknologi Tepat Guna Berbasis Microcontroller Arduino pada Siswa SMAN 1 Parepare</t>
  </si>
  <si>
    <t>197903182014091001</t>
  </si>
  <si>
    <t>Muh. Saleh, S.Si., M.Si.</t>
  </si>
  <si>
    <t>PKM Pelatihan Pengembangan Lembar Kerja Peserta Didik Berbasis Keterampilan Proses Sains bagi Guru IPA/Fisika Pondok Pesantren Sultan Hasanuddin Gowa</t>
  </si>
  <si>
    <t>Drs. Abdul Haris, M.Si.</t>
  </si>
  <si>
    <t>PKM Mitigasi Bencana Banjir Berbasis Sekolah di Kota Parepare Sulawesi Selatan</t>
  </si>
  <si>
    <t>198606222012122001</t>
  </si>
  <si>
    <t xml:space="preserve">Vistarani Arini Tiwow, S.Si., M.Sc. </t>
  </si>
  <si>
    <t>PKM Peningkatan Kemampuan Guru dalam Penyusunan dan Mengimplementasikan Lembaran Kerja Siswa (LKS) Berbasis Keterampilan Proses Sains Melalui Pelatihan Terstruktur di Kota Pare-Pare</t>
  </si>
  <si>
    <t>195512271980032003</t>
  </si>
  <si>
    <t xml:space="preserve">Dra. Aisyah Azis, M.Pd. </t>
  </si>
  <si>
    <t>Pelatihan Keterampilan Memperbaiki Alat Ukur di Laboratorium pada Kelompok MGMP Fisika Kota Parepare</t>
  </si>
  <si>
    <t xml:space="preserve">Dr. H. Ahmad Yani, M.Si. </t>
  </si>
  <si>
    <t>Pelatihan Penyusunan Lembar Kegiatan Peserta Didik (LKPD) Berbasis Inquiry pada Kelompok MGMP Fisika di Kota Parepare</t>
  </si>
  <si>
    <t>196310181988032002</t>
  </si>
  <si>
    <t xml:space="preserve">Dra. Nurhayati, M.Si. </t>
  </si>
  <si>
    <t>PKM Generasi Muda Desa Itterung Kecamatan Tellu Siatinge Kabupten Bone (Pelatihan Fisika Terapan Berorientasi Kewirausahaan)</t>
  </si>
  <si>
    <t>196012311986031028</t>
  </si>
  <si>
    <t xml:space="preserve">Dr. M. Agus Martawijaya, M.Pd. </t>
  </si>
  <si>
    <t>PKM Workshop Mineralogi dan Pelatihan Analisis Data X-Ray Diffraction (XRD) dengan Metode Rietveld</t>
  </si>
  <si>
    <t>196404141989031004</t>
  </si>
  <si>
    <t xml:space="preserve">Drs. Subaer, M.Phil., Ph.D. </t>
  </si>
  <si>
    <t>IbM bagi Guru-Guru dan Kepala Sekolah tentang Pengelolaan Data dengan Program SPSS</t>
  </si>
  <si>
    <t>196810122000032001</t>
  </si>
  <si>
    <t xml:space="preserve">Dr. Pariabti Palloan, S.Si., M.T. </t>
  </si>
  <si>
    <t>PKM Pembuatan Soal Fisika yang  Berientasi Kepada Kemampuan Berffikir Tingkat Tinggi</t>
  </si>
  <si>
    <t>196712311993031017</t>
  </si>
  <si>
    <t xml:space="preserve">Dr. Kaharuddin Arafah, M.Si. </t>
  </si>
  <si>
    <t>PKM Pelatihan Pengguna Lembar Kerja pada Peserta Didik (LKPD) Fisika Berbasis Keterampilan Proses Sains di SMA Negeri 5 Kota Parepare</t>
  </si>
  <si>
    <t>198906012015042003</t>
  </si>
  <si>
    <t xml:space="preserve">Mutahharah Hasyim, S.Pd., M.Pd. </t>
  </si>
  <si>
    <t>PKM Analisis Data Penelitian Menggunakan Perangkat Lunak Excel Sekolah Menengah Pertama di Kab. Gowa</t>
  </si>
  <si>
    <t>196607111991031002</t>
  </si>
  <si>
    <t xml:space="preserve">Dr. Rusli, M.Si. </t>
  </si>
  <si>
    <t>PKM Pengembagan Calon Guru Profesional di Kota Makassar untuk Meningkatkan Kualitas Proses Pembelajaran Melalui Workshop dan Pendamping Pengembangan Media Pembelajaran Matematika</t>
  </si>
  <si>
    <t>196512261991031001</t>
  </si>
  <si>
    <t>Dr. Hisyam Ihsan, M.Si.</t>
  </si>
  <si>
    <t>PKM Pelatihan Analisis Validasi Instrumen Bagi SMA Negeri 5 Gowa</t>
  </si>
  <si>
    <t>197303132000031001</t>
  </si>
  <si>
    <t>H. Sukarna, S.Pd., M.Si.</t>
  </si>
  <si>
    <t>PKM Penerapan Alat Peraga Meqip dalam Pembelajaran Matematika SD</t>
  </si>
  <si>
    <t>Dr. Ahmad Talib, M.Si.</t>
  </si>
  <si>
    <t>PKM Pelatihan Pelaporan dan Administrasi Data Akademik Berbasis Microsoft Excell Bafi Guru SMP di Kabupaten Gowa</t>
  </si>
  <si>
    <t>198209052008011007</t>
  </si>
  <si>
    <t>Sutamrin, S.Si., M.Pd.</t>
  </si>
  <si>
    <t>PKM Pelatihan Pembuatan Raport K13 yang Menarik Menggunakan Ms. Word Bagi Guru TK/Paud Tamalanrea Makassar</t>
  </si>
  <si>
    <t>197004091997022001</t>
  </si>
  <si>
    <t xml:space="preserve">Dr. Wahidah Sanusi, M.Si. </t>
  </si>
  <si>
    <t>Pelatihan Perancangan Pembelajaran Matematika Berbasis Proyek sebagai Upaya Penanam Karakter Siswa SMP di Kabupaten Gowa</t>
  </si>
  <si>
    <t>PKM Pelatihan Analisis Data Pelelitian Menggunakan Perangkat Lunak Excel Bagi Guru Sekolah Menengah di Kabupaten Gowa</t>
  </si>
  <si>
    <t xml:space="preserve">Drs. Muhammad Dinar, M.Pd. </t>
  </si>
  <si>
    <t>PKM APM Konsep Pecahan dengan Pendekatan Matematika Realistik bagi Guru matematika Tingkat SPM</t>
  </si>
  <si>
    <t xml:space="preserve">Nasrullah, S.Pd., M.Pd </t>
  </si>
  <si>
    <t>PKM Pelatihan Olimpiade Nasional Matematika dan Ilmu Pengetahuan Alam Perguruan Tinggi (ONMIPA PT) bagi Mahasiswa Jurusan Matematika FMIPA UNM</t>
  </si>
  <si>
    <t>198812162015041002</t>
  </si>
  <si>
    <t xml:space="preserve">Sahlan Sidjara, S.Si., M.Si </t>
  </si>
  <si>
    <t>PKM Peminimalisiran Penggunaan Softwere Bajakan Melalui Pelatihan Softwere Open Source Bagi Guru SMP Di Kabupaten Maros, Sulawesi Selatan</t>
  </si>
  <si>
    <t>197101052003122001</t>
  </si>
  <si>
    <t>Dr. Maya Sari Wahyuni, S.T., M.Kom</t>
  </si>
  <si>
    <t>Kelompok Guru Matematika Kecamatan Tinggimoncong untuk Pelatihan Geogebra</t>
  </si>
  <si>
    <t>Dr. Asdar, S.Pd., M.Pd</t>
  </si>
  <si>
    <t>PKM : Pengembangan IPTEK Bagi Kartunis Kota Daeng (Karaeng)</t>
  </si>
  <si>
    <t>197706032015041001</t>
  </si>
  <si>
    <t>Irfan Arifin, M.Pd</t>
  </si>
  <si>
    <t>PKM Keterampilan Cetak Sablon Bagi Siswa SMK YPPP Wonomulyo</t>
  </si>
  <si>
    <t>197705182008121001</t>
  </si>
  <si>
    <t>Dian Cahyadi, M.Ds</t>
  </si>
  <si>
    <t>PKM :Pelatihan Pembelajaran Tari Boda Pada SD Perumnas 4 Kelurahan Bonto Makkio Kec. Rappocini, Kota Makassar</t>
  </si>
  <si>
    <t>195910081987022001</t>
  </si>
  <si>
    <t>Dr. A. Padalia, M.Pd</t>
  </si>
  <si>
    <t>PKM : Anak-Anak Perajin Gerabah di Soreang Desa Jipang Kecamatan Bontonompo Kabupaten Gowa</t>
  </si>
  <si>
    <t>196005121990031003</t>
  </si>
  <si>
    <t>Drs. Jalil Saleh, M.Sn</t>
  </si>
  <si>
    <t>PKM : Pelatihan Tari Kepada Lansia di Balai Rehabilitasi Usia Lanjut Gau Mabaji Gowa</t>
  </si>
  <si>
    <t>Selfiana Saenal, S.Pd., M.Sn</t>
  </si>
  <si>
    <t>PKM : Pelatihan Praktik Melukis Teknik Fresco BagiSiswaKelas X di Sekolah Menengah Atas Negeri 14 Makassar</t>
  </si>
  <si>
    <t>Dr. Muhammad Saleh Husain, M.Si</t>
  </si>
  <si>
    <t>PKM : Seni Lukis Batik Siswa Madrasah Tsanawiah Negeri (MTsN) Model Makassar</t>
  </si>
  <si>
    <t>195605041983031003</t>
  </si>
  <si>
    <t>Drs. Ali Ahmad Muhdy, M.Pd.</t>
  </si>
  <si>
    <t>PKM : Pelatihan Pembuatan Aransemen Lagu Pada Kelompok Paduan Suara Pinisi Choir UniversitasNegeri Makassar</t>
  </si>
  <si>
    <t>Hamrin Samad, S.Pd., M.Sn</t>
  </si>
  <si>
    <t>PKM Pelatihan Pembelajaran Daring Untuk Guru SMK Di Kabupatensidenrengrappang</t>
  </si>
  <si>
    <t>Fathahillah, S.Pd.,M.Eng.</t>
  </si>
  <si>
    <t>PKM Penerapan Portabel Pendingin Bagi Kelompok Nelayan Di Pulau Barrang Caddi Kecamatan Sangkarang Kota  Makassar</t>
  </si>
  <si>
    <t>197611032010121001</t>
  </si>
  <si>
    <t>Suhartono, S.Kom, M.Kom.</t>
  </si>
  <si>
    <t>PKM  Penyusunan Soal Berbasis High Order Thinking Skill Bagi Guru Smk Negeri 4 Gowa</t>
  </si>
  <si>
    <t>Armiwati, S.T., M.Si.</t>
  </si>
  <si>
    <t>PKM Penyuluhan Dan Pelatihan Membuat Tempat Cuci Dapur Dan Drainase Rumah Panggung Di Desa Salobukkang</t>
  </si>
  <si>
    <t>Drs. Panennungi T., M.T.</t>
  </si>
  <si>
    <t>PKM Pemanfaatan Limbah Vynil Untuk Wadah Budidaya Ikan Air Tawar Di Desa Tallang Kecamatan Suli Barat Kabupaten Luwu</t>
  </si>
  <si>
    <t>PKM Inovasi Ikan Lele Menjadi Produk Olahan Terasi Dan Belacan</t>
  </si>
  <si>
    <t>196808241998021001</t>
  </si>
  <si>
    <t>Dr. A. Muh. Irfan, S.T, M.T.</t>
  </si>
  <si>
    <t>PKM Inovasi kascing – Kompos Cacing Pada Sistem Mina Padi Di Tambak Desa Gentungkabupaten Pangkep</t>
  </si>
  <si>
    <t>Ratnawaty Fadilah, S.P., M.Sc.</t>
  </si>
  <si>
    <t>PKM Pemanfaatan Limbah Reklame Dan Limbah Budidaya Cacing Tanah Sebagai Media Usaha Budidaya Ikan Nila Di Kecamatan Maros Baru Kabupaten Maros</t>
  </si>
  <si>
    <t>198607282015042002</t>
  </si>
  <si>
    <t>Amirah Mustarin, S.Pi.,M.Si.</t>
  </si>
  <si>
    <t>PKM Pemberdayaan Masyarakat Melalui Pembuatan Pupuk Kompos Dan Bokasi Pada Budidayatanaman Di Kabupaten Bulukumba</t>
  </si>
  <si>
    <t>196910132000031001</t>
  </si>
  <si>
    <t>Prof. Dr. Patang, S.Pi,.M.Si.</t>
  </si>
  <si>
    <t>PKM Kelompok Tani Di Pattojo Soppeng</t>
  </si>
  <si>
    <t>PKM Kelompok Nelayan Di Kampung Nelayan Untia Kecamatan Biringkanaya Makassar</t>
  </si>
  <si>
    <t>197601142009121001</t>
  </si>
  <si>
    <t>Dr. Eng. Ismail, S.T., M.T.</t>
  </si>
  <si>
    <t>PKM Bagi Kelompok Guru PAUD Di Pattallasang Gowa</t>
  </si>
  <si>
    <t>Dr. Syafiuddin Parenrengi, M.Pd.</t>
  </si>
  <si>
    <t>PKM Pelatihan Penggunaan Data Akuisisi Berbasis NI DAQ 9074 Kepadateknisi Industri Pemula</t>
  </si>
  <si>
    <t>Dr. Djuanda, S.T., M.T.</t>
  </si>
  <si>
    <t>PKMS Kelompok Tukang Bentor Di Sekitar Kampus UNM Parangtambung</t>
  </si>
  <si>
    <t>195508071987021001</t>
  </si>
  <si>
    <t>Dr. Sunardi, M.Pd.</t>
  </si>
  <si>
    <t>PKM Pelatihananalisisbutir Test Dengan Program Iteman Untuk Guru SMK Di Kabupaten Sidenreng Rappang</t>
  </si>
  <si>
    <t>198404122014042001</t>
  </si>
  <si>
    <t>Dyah Vitalocca, S.T., M.Pd.</t>
  </si>
  <si>
    <t>PKM Upaya Peningkatan Layanan Pembelajaran Dengan Menggunakan E-Learning</t>
  </si>
  <si>
    <t>198509202015041001</t>
  </si>
  <si>
    <t>Muhammad Riska, S.Pd.,M.Pd.</t>
  </si>
  <si>
    <t>PKM Guru SMKN 10 Makassar Melalui Pemanfaatan Media 'Kahoot' Untuk Proses Evaluasisiswa</t>
  </si>
  <si>
    <t>197207312006042001</t>
  </si>
  <si>
    <t>Mantasia, S.Pd., M.T.</t>
  </si>
  <si>
    <t>PKM Kelompok Guru SMK Melalui Pelatihan Microconroller Skills For Cyber Physical System Di SMKN 4 Makassar</t>
  </si>
  <si>
    <t>197305241998021001</t>
  </si>
  <si>
    <t>Yasser Abd. Djawad, S.T., M.Sec., Ph.D.</t>
  </si>
  <si>
    <t>PKM Kelompok Karyawan Puskesmas Todopuli Melalui Pelatihan Sistem Kompuerisasi Inventarisasi Data Obat</t>
  </si>
  <si>
    <t>197112121997021001</t>
  </si>
  <si>
    <t>Dr. Muh. Ma'ruf Idris, S.T., M.T.</t>
  </si>
  <si>
    <t>PKM Pemberdayaan Pemuda Pengangguran  Di Kota Makassar</t>
  </si>
  <si>
    <t>196612311991121001</t>
  </si>
  <si>
    <t>Drs. Sabran, M.Pd.</t>
  </si>
  <si>
    <t>PKM Pelatihan Pembuatan Kue Jajanan Pasar Di Kabupatengowa</t>
  </si>
  <si>
    <t>Dr. Nahriana, M.Pd.</t>
  </si>
  <si>
    <t>PKM Membuat Souvenir Dengan Teknik Merajut Pada Anak Panti Asuhan Sejati Muhammadiyah Kota Madya Makassar</t>
  </si>
  <si>
    <t>PKM Kelompok Guru Tata Busana Kota Makassar Melalui Pelatihan Desain Busana Berbasis Adobe Photoshop</t>
  </si>
  <si>
    <t>Dr. Hamidah Suryani, M.Pd.</t>
  </si>
  <si>
    <t>PKM Pelatihan Ibu Rumah Tangga Pada Pengolahan Sosis Bergizi Menggunakan Tepung Ikandan Tepung Tempe Di Pulau Barranglompo Kota Makassar</t>
  </si>
  <si>
    <t>Haerani, S.Pd.,M.Kes.</t>
  </si>
  <si>
    <t>PKM Kreasi Toples Hias Dari Perca Kain</t>
  </si>
  <si>
    <t>Irmayanti, S.Pd.,M.Pd.</t>
  </si>
  <si>
    <t>PKM Melalui Pelatihan Keterampilan Mengelas Listrik Kelompok Pemuda Tidak Produktif Di Kabupaten Jeneponto</t>
  </si>
  <si>
    <t>197206162000031003</t>
  </si>
  <si>
    <t>Zulhajji, S.T. M.T.</t>
  </si>
  <si>
    <t>PKM Penelitian Tindakan Kelas Bagi Guru-Guru SMK Kartika XX-1 Makassar</t>
  </si>
  <si>
    <t>Veronika Asri Tandirerung, S.Pd.,M.Pd</t>
  </si>
  <si>
    <t>PKM Pelatihan Cara Membaca Dan Menggunakan Alatukur Pada Remaja Masjid Baiturrahim Kelurahan Bontoduri Kota Makassar</t>
  </si>
  <si>
    <t>195807231985031001</t>
  </si>
  <si>
    <t>Dr. Aminuddin Bakry, MS</t>
  </si>
  <si>
    <t>PKM Pelatihan Mengelaborasi Penelitian Tindakan Kelas Di Sekolah Menengah Kejuruan</t>
  </si>
  <si>
    <t>195801081987032001</t>
  </si>
  <si>
    <t>Dr. Ir. Riana T Mangesa, M.T</t>
  </si>
  <si>
    <t>PKM Strategi Pembelajaran Abad 21 Bagi Guru Guru SMK Kartika XX-1 Makassar</t>
  </si>
  <si>
    <t>Dr. Ir. Hasanah, M.T</t>
  </si>
  <si>
    <t>PKM Bagi Guru SMK Program Keahlian Teknologi Konstruksi Dan Properti</t>
  </si>
  <si>
    <t>PKM Penggunaan LED Grow Light Dalam Pengembangan Media Pembelajaran Simulator Hidroponik Mini Berbasis Mikrokontroler Di SMK Pertanian</t>
  </si>
  <si>
    <t>Dr. Jamaluddin, MP.</t>
  </si>
  <si>
    <t>PKM Pelatihan Evaluasi Pembelajaran Model Computerized Base Test (CBT) Untuk Guru SMK Di Kabupaten Sidenreng Rappang</t>
  </si>
  <si>
    <t>PKM Bagi Guru Sekolah Menengah Kejuruan (SMK)</t>
  </si>
  <si>
    <t>PKM Kompetensi Kepribadian Kepala Sekolah Di Era Industri 4.0</t>
  </si>
  <si>
    <t>196802021994031003</t>
  </si>
  <si>
    <t>Prof. Dr. Muh. Jufri, S.Psi., M.Si</t>
  </si>
  <si>
    <t>PKM Bagi Santri Pesantren Ummul Mukminin Makassar</t>
  </si>
  <si>
    <t>Drs. M. Daud., M.Si., Ph.D</t>
  </si>
  <si>
    <r>
      <t xml:space="preserve">PKM </t>
    </r>
    <r>
      <rPr>
        <i/>
        <sz val="12"/>
        <color theme="1"/>
        <rFont val="Times New Roman"/>
        <family val="1"/>
      </rPr>
      <t xml:space="preserve">Brain Gym </t>
    </r>
    <r>
      <rPr>
        <sz val="12"/>
        <color theme="1"/>
        <rFont val="Times New Roman"/>
        <family val="1"/>
      </rPr>
      <t>Untuk Kesulitan Belajar</t>
    </r>
  </si>
  <si>
    <t>197511262005012003</t>
  </si>
  <si>
    <t>Harlina Hamid, S.Psi., M.Si., M.Psi., Psikolog</t>
  </si>
  <si>
    <t>PKM Pendampingan Kelompok Wirausaha Kampong Eks-Kustajongaya Kota Makassar</t>
  </si>
  <si>
    <t>198109012014042001</t>
  </si>
  <si>
    <t>Andi Nasrawati Hamid, S.Psi., MA</t>
  </si>
  <si>
    <t>PKM Rumah Masa Depan Program Peningkatan Literasi Bagi Anak Putus Sekolah Di Kota Pare-Pare</t>
  </si>
  <si>
    <t>Dr. Hj. Asniar Khumas, S.Psi., M.Si</t>
  </si>
  <si>
    <t>PKM Mengenali Gaya Belajar Siswa Madrasah Tsanawiyah Madani Alauddin Kabupaten Gowa</t>
  </si>
  <si>
    <t>Kurniati Zainuddin, S.Psi., M.A</t>
  </si>
  <si>
    <t>PKM Lembaga Pemasyarakatan Perempuan Kelas IIA Sungguminasa Kabupaten Gowa</t>
  </si>
  <si>
    <t>Muh. Nur Hidayat Nurdin, S.Psi., M.Si</t>
  </si>
  <si>
    <r>
      <t xml:space="preserve">PKM Kelompok Ibu Rumah Tangga Untuk Pengembangan </t>
    </r>
    <r>
      <rPr>
        <i/>
        <sz val="12"/>
        <color theme="1"/>
        <rFont val="Times New Roman"/>
        <family val="1"/>
      </rPr>
      <t>Skill Parenting</t>
    </r>
  </si>
  <si>
    <t>197104252006041001</t>
  </si>
  <si>
    <t>Dr. H. Ahmad, S.Ag., S.Psi., M.Si</t>
  </si>
  <si>
    <t>PKM Siswa MTS Madani (Uin Alauddin Makassar Lab. School Kabupaten Gowa)</t>
  </si>
  <si>
    <t>Hj. Asmulyani Asri, S.Psi., M.Psi., Psikolog</t>
  </si>
  <si>
    <t>PKM Pelatihan Peningkatan Daya Juang Siswa MTS Madani</t>
  </si>
  <si>
    <t>Faradillah Firdaus, S.Psi., M.A</t>
  </si>
  <si>
    <t>PKM Psikoterapi Islam Mengatasi Stres Siswa Menghadapi UN Di SMP Muhammadiyah 11 Tello Baru Makassar</t>
  </si>
  <si>
    <t>197604282005011003</t>
  </si>
  <si>
    <t>Ahmad Yasser Mansyur, S.Ag., S.Psi., M.Si., Ph.D</t>
  </si>
  <si>
    <t>PKM Pendataan Anak Berkebutuhan Khusus</t>
  </si>
  <si>
    <t>198205212008012012</t>
  </si>
  <si>
    <t>PKM Kemah Buku Untuk Rumah Literasi Kabupaten Soppeng</t>
  </si>
  <si>
    <t>Nurafni Indahari, S.Psi., M.Psi., Psikolog</t>
  </si>
  <si>
    <r>
      <t xml:space="preserve">PKM Minimalisasi </t>
    </r>
    <r>
      <rPr>
        <i/>
        <sz val="12"/>
        <color theme="1"/>
        <rFont val="Times New Roman"/>
        <family val="1"/>
      </rPr>
      <t xml:space="preserve">Blaming </t>
    </r>
    <r>
      <rPr>
        <sz val="12"/>
        <color theme="1"/>
        <rFont val="Times New Roman"/>
        <family val="1"/>
      </rPr>
      <t>Pada Orang Lain</t>
    </r>
  </si>
  <si>
    <t>198406182010122005</t>
  </si>
  <si>
    <t>Nurfitriany Fakhri, S.Psi., M.A</t>
  </si>
  <si>
    <t>PKM Tahanan Wanita Di Lembaga Pemasyarakatan Kelas II Bolangi Sungguminasa Kabupaten Gowa</t>
  </si>
  <si>
    <t>Widyastuti, S.Psi., M.Si., Psikolog</t>
  </si>
  <si>
    <r>
      <t xml:space="preserve">PKM Psikoedukasi </t>
    </r>
    <r>
      <rPr>
        <i/>
        <sz val="12"/>
        <color theme="1"/>
        <rFont val="Times New Roman"/>
        <family val="1"/>
      </rPr>
      <t xml:space="preserve">Homesickness </t>
    </r>
    <r>
      <rPr>
        <sz val="12"/>
        <color theme="1"/>
        <rFont val="Times New Roman"/>
        <family val="1"/>
      </rPr>
      <t>Pada Santri Di Pondok Pesantren Ummul Mukminin Makassar</t>
    </r>
  </si>
  <si>
    <t>Eva Meizara Puspita Dewi, S.Psi., M.Si., Psikolog</t>
  </si>
  <si>
    <r>
      <t xml:space="preserve">PKM Pelatihan Akses </t>
    </r>
    <r>
      <rPr>
        <i/>
        <sz val="12"/>
        <color theme="1"/>
        <rFont val="Times New Roman"/>
        <family val="1"/>
      </rPr>
      <t xml:space="preserve">E-Journal </t>
    </r>
    <r>
      <rPr>
        <sz val="12"/>
        <color theme="1"/>
        <rFont val="Times New Roman"/>
        <family val="1"/>
      </rPr>
      <t xml:space="preserve">Dan </t>
    </r>
    <r>
      <rPr>
        <i/>
        <sz val="12"/>
        <color theme="1"/>
        <rFont val="Times New Roman"/>
        <family val="1"/>
      </rPr>
      <t xml:space="preserve">Effective Writing </t>
    </r>
    <r>
      <rPr>
        <sz val="12"/>
        <color theme="1"/>
        <rFont val="Times New Roman"/>
        <family val="1"/>
      </rPr>
      <t>Pada Komunitas Asosiasi Psikologi Industri Dan Organisasi</t>
    </r>
  </si>
  <si>
    <t>Dr. Resekiani Mas Bakar, S.Psi., M.Psi., Psikolog</t>
  </si>
  <si>
    <t>PKM Terjemahan Mahasiswa strategi Ddan Tantangannya</t>
  </si>
  <si>
    <t>Prof. Dr. Anshari., M.Hum</t>
  </si>
  <si>
    <t>PKM Pelatihan Penulisan dan Publikasi Karya Ilmiah Bagi Mahasiswa Program Studi Pendidikan Bahasa Indonesia Universitas Pancasakti Makassar</t>
  </si>
  <si>
    <t>Prof. Drs. Muhammad Basri, M.A. P.h.D</t>
  </si>
  <si>
    <t xml:space="preserve">Prof. Dr. Hj. Johar Amir, M.Hum. </t>
  </si>
  <si>
    <t>PKM Pelatihan Teknik Penulisan Karya Ilmiah terhadap Majelis Guru Mata Pelajaran (MGMP) Swasta Bahasa Indonesia dan Daerah di Makassar</t>
  </si>
  <si>
    <t>Prof. Dr. Kisman Salija, M.Pd</t>
  </si>
  <si>
    <t>Dr. Nurming Saleh, M.Si</t>
  </si>
  <si>
    <t>PKM Pelatihan Penulisan Bahan Ajar Membaca Bahasa Jerman Berbasis Flipped Learning Model (FLM) Bagi Guru Bahasa Jerman Se-Kota Makassar</t>
  </si>
  <si>
    <t>Prof. Dr. Muhammad Rapi, M.S</t>
  </si>
  <si>
    <t>PKM Kelompok Guru di Makassar</t>
  </si>
  <si>
    <t>Prof. Dr. Andi Qashas Rahman, M.Hum</t>
  </si>
  <si>
    <t>PKM Mahasiswa Program Studi Business English Jurusan Bahasa Inggris FBS UNM</t>
  </si>
  <si>
    <t>Dr. Usman, S.Pd., M.Pd</t>
  </si>
  <si>
    <t>PKM Pelatihan Public Speaking Siswa SMA Negeri 5 Barru</t>
  </si>
  <si>
    <t>Dr. Muliati, M.Pd</t>
  </si>
  <si>
    <t>196009301987022001</t>
  </si>
  <si>
    <t>PKM Unit Kegiatan Mahasiswa FSIRI UNM</t>
  </si>
  <si>
    <t xml:space="preserve">Dr. Syukur Saud, M.Pd. </t>
  </si>
  <si>
    <t>196209301988031003</t>
  </si>
  <si>
    <t>PKM Pembelajaran Bahasa Jerman Berbasis QR Code pada Mahasiswa Program Studi Pend. Bahasa Jerman FBS UNM</t>
  </si>
  <si>
    <t>Sakinah Fitri, S.S, S.Pd., M.Pd</t>
  </si>
  <si>
    <t>198606082015042001</t>
  </si>
  <si>
    <t>PKM Kelompok Ilmiah Remaja SMP Islam Athirah Makassar</t>
  </si>
  <si>
    <t>Prof. Dr. Chalid Imran Musa, M.Si</t>
  </si>
  <si>
    <t>PKM Pengamatan Ekonomi Kreatif Berbasis Potensi Sumber Daya Desa Pada Masyarakat Desa Kaliang Kecamatan Duampanua Kab Pinrang</t>
  </si>
  <si>
    <t>Dr. Sri Astuty, M.Si</t>
  </si>
  <si>
    <t>PKM Kewirausahaan Usaha Kecil Pasar Tradisional</t>
  </si>
  <si>
    <t>PKM Circuit Training Atlet</t>
  </si>
  <si>
    <t>Dr. Sudirman Burhanuddin, MS</t>
  </si>
  <si>
    <t>195906161985031002</t>
  </si>
  <si>
    <t>PKM Pelatihan Teknik Dasar Olahraga Bela Diri Yudo Mahasiswa Dikjas S1 FIK UNM</t>
  </si>
  <si>
    <t>Prof. Dr. H. Andi Ihsan, M.Kes</t>
  </si>
  <si>
    <t>PKM Sosialisasi Pengukuran Tingkat Kesegaran Jasmani di Sekolah Dasar No 84 Kabupaten Sinjai</t>
  </si>
  <si>
    <t>Drs. Bakkareng, M.Kes..</t>
  </si>
  <si>
    <t>196212311988031022</t>
  </si>
  <si>
    <t>PKM Implementasi FUTSAL pada Atlit Kota Makassar</t>
  </si>
  <si>
    <t>PKM Internalisasi Nilai Kewirausahaan Di Sekolah   Dasar</t>
  </si>
  <si>
    <t>Prof. Dr. Muhammad Arifin Ahmad, M.A</t>
  </si>
  <si>
    <t>PKM Pengelolaan Satuan Pendidikan Nonformal</t>
  </si>
  <si>
    <t>Prof. Dr. H. Ismail Tolla, M.Pd.</t>
  </si>
  <si>
    <t>PKM Pelatihan Superivisi Akademik Bagi Guru Di Kabupaten Majene Sulawesi Barat</t>
  </si>
  <si>
    <t>PKM Deklrasi Anti Bullying bagi Siswa SMP Polongbangkeng Takalar</t>
  </si>
  <si>
    <t xml:space="preserve">Dr. Pattaufi, S.Pd., M.Si. </t>
  </si>
  <si>
    <t>PKM Pelatihan Penyusunan Instrumen Penelitian Bagi Guru-Guru di Tana Toraja</t>
  </si>
  <si>
    <t>PKM Pelatihan dan Workshop Pengembangan Perangkat Pembelajaran Berorientasi Higher Order Thinkings Skill (HOTS) Bagi Guru SD Di Kabupaten Barru</t>
  </si>
  <si>
    <t>PKM Pelatihan Penulisan Penelitian Tindakan Kelas Bagi Guru SMP Negeri 1 Duampanua Kabupaten Pinrang</t>
  </si>
  <si>
    <t xml:space="preserve">Dr. H. Abd Haling, M.Pd </t>
  </si>
  <si>
    <t>PKM Bimtek Pengembangan E-Book Berbasis Multimedia Bagi Guru SD D Kecamatan Cina Kabupaten Bone</t>
  </si>
  <si>
    <t>Dr. Muh. Ardiansyah, M.Pd</t>
  </si>
  <si>
    <t>197601242001121001</t>
  </si>
  <si>
    <t>PKM Pelatihan Supervisi Manajerial Bagi Pegawas Sekolah Dasar Di  Kota Makassar</t>
  </si>
  <si>
    <t>Dr. Purwaka Hadi, M.Pd</t>
  </si>
  <si>
    <t>PKM Model Layanan Psikososial Untuk Mencegah Traumatik Di Daerah Rawan Bencana</t>
  </si>
  <si>
    <t>PKM Computer Based Test (CBT)Di Sekolah Menengah Pertama</t>
  </si>
  <si>
    <t>Prof.Dr.Haedar Akib, M.Si</t>
  </si>
  <si>
    <t>PKM Workshop Pemanfaatan Aplikasi Mendeley dalam Meningkatkan Minat Literasi bagi Anggota Ikatan Alumni Pendidikan Administrasi Perkantoran (IKRAR) di Sulawesi Selatan</t>
  </si>
  <si>
    <t>Prof.Dr. Andi Agustang, M.Hum</t>
  </si>
  <si>
    <t>PKM Pengembangan Profesionalisme Guru SMP Negeri 1 Duampanua Kabupaten Pinrang melalui Pelatihan Penulisan Karya Tulis Ilmiah</t>
  </si>
  <si>
    <t>Prof. Dr. Darman Manda,M.Hum</t>
  </si>
  <si>
    <t>PKM Membangun Budaya Literasi Siswa SMPTN 18 Kota Makassar</t>
  </si>
  <si>
    <t>Dr. Risma Niswaty, SS., M.Si</t>
  </si>
  <si>
    <t>PKM Peningkatan Kapasitas Kinerja Berbasis Teknologi dalam Meningkatkan Kualitas Pelayanan Publik Bagi Aparatur Pemerintah Kecamatan Sombaopu</t>
  </si>
  <si>
    <t>Dr. Ahmadin, S.Pd., M.Pd</t>
  </si>
  <si>
    <t>197202242005011002</t>
  </si>
  <si>
    <t>PKM Peningkatan Kompotensi Pengetahuan Nilai Nilai Sosial Budaya Untuk Mendukung Lahirnya Karya-Karya Sastra Berbasis Kearifan Lokal Sul Sel Bagi Penulis Di Kota Makassar</t>
  </si>
  <si>
    <t>Dr. Syamsul Sunusi, M.Pd</t>
  </si>
  <si>
    <t>195407031987031002</t>
  </si>
  <si>
    <t>PKM e-Commerce Kreativitas Usaha Mahasiswa Universitas Negeri Makassar</t>
  </si>
  <si>
    <t>Dr. Andika Wahyudi Gani, A.Md., S.H</t>
  </si>
  <si>
    <t>PKM Peranan Mahasiswa Dalam Upaya Menengah Tindak Pidana Korupsi</t>
  </si>
  <si>
    <t>Prof. Dr. Hamzah Upu, Med</t>
  </si>
  <si>
    <t>PKM Pelatihan dan Bimbingan Penelitian Tindakan Kelas (PTK) bagi Guru-Guru di SMAN 10 Gowa</t>
  </si>
  <si>
    <t>Prof. Dr. Muhammad Danial, M.Si</t>
  </si>
  <si>
    <t>Prof. Dr. Yusmina Hala, M.S.</t>
  </si>
  <si>
    <t>PKM Peningkatan Kompotensi Pembelajaran Berbasis Internet Of Thing Bagi Guru Biologi Kota Makassar.</t>
  </si>
  <si>
    <t>Prof. Dr. Ruslan., M.Pd.</t>
  </si>
  <si>
    <t>196003121986031003</t>
  </si>
  <si>
    <t>PKM Workshop Pengembangan Soal Matematika Berdaya Nalar Tinggi Berdasarkan Validasi Isi di MGMP Matematika Kabupaten Bone</t>
  </si>
  <si>
    <t>Rosmini Maru, S.Pd., M.Si.Ph.D</t>
  </si>
  <si>
    <t>PKM Kelompok Pembuatan Pupuk Organik</t>
  </si>
  <si>
    <t>PKM Peningkatan Kemampuan Guru TK/PAUD Menggunakan Media Pembelajaran Berbasis IT Di Tamalanrea Makassar</t>
  </si>
  <si>
    <t>Prof. Dr. H. Firdaus Daud</t>
  </si>
  <si>
    <t>PKM Pembuatan Pupuk Kompos Pada Kelompok Tani Dusun Moncongjai Desa Rompegading Kecamatan Cenrana Kabupaten Maros</t>
  </si>
  <si>
    <t>Prof. Dr. Nurdin, M.Pd</t>
  </si>
  <si>
    <t>196704241992031002</t>
  </si>
  <si>
    <t>Pelatihan Kemampuan Spasial Kepada Lulusan Jurusan Matematika FMIPA UNM</t>
  </si>
  <si>
    <t xml:space="preserve">Dr. Khaeruddin, S.Pd., M.Pd. </t>
  </si>
  <si>
    <t>197407012005011001</t>
  </si>
  <si>
    <t>PKM Pelatihan Penyusunan Indikator Berorientasi Higher Order Thinking Skill Bagi Guru IPA Se- Kabupaten Maros</t>
  </si>
  <si>
    <t>PKM Pelatihan Pembuatan Proposal Penelitian Tindakan Kelas Bagi Guru Sekolah Dasar Inpres Sero Kabupaten Gowa</t>
  </si>
  <si>
    <t xml:space="preserve">Arifah Novia Arifin, S.Pd., M.Pd. </t>
  </si>
  <si>
    <t>PKM Pemanfaatan Kahoot Sebagai Quiz Game Interaktif Bagi Pendidik Di Kabupaten Gowa</t>
  </si>
  <si>
    <t>Amal, S.Pi., M.Si., Ph.D</t>
  </si>
  <si>
    <t>PKM Pelatihan Pemetaan Data Spasial Di Desa Penja Kecamatan Enrekang Kabupaten Enrekang Ibm Pelatihan Public Speaking Siswa SMA Negeri 5 Barru</t>
  </si>
  <si>
    <t>Muhammad Abdy, M.Si., Ph.D</t>
  </si>
  <si>
    <t>196901291194031001</t>
  </si>
  <si>
    <t>PKM Kelompok Guru dengan Upgrading Materi Matematika Olimpiade D SD IT Ar Rahmah Makasssa</t>
  </si>
  <si>
    <t>Nasrul Ihsan, S.Si., M.Si</t>
  </si>
  <si>
    <t>197304141999031001</t>
  </si>
  <si>
    <t>PKM Pelatihan Guru Melakukan Tindak Lanjut Hasil Tes Dianostik Siswa SMP 1 Gowa</t>
  </si>
  <si>
    <t>Prof. Dr. Suradi, M.S</t>
  </si>
  <si>
    <t>196404131989041001</t>
  </si>
  <si>
    <t>PKM Implementasi Model Kooperatif Pendekatan Realistik Dalam Pembelajaran Pecahan Disekolah Menengah Pertama</t>
  </si>
  <si>
    <t>Dr. Moh. Thamrin Mappalahere, M.Pd</t>
  </si>
  <si>
    <t>195409061988031001</t>
  </si>
  <si>
    <t>PKMPengembangan Desain Sarung Badik dan Parang KUB Kecamatan Parigi Kabupaten Gowa</t>
  </si>
  <si>
    <t>Prof. Dr. Hamsu Abdul Gani, M.Pd</t>
  </si>
  <si>
    <t>PKM Kesadaran Remaja dalam Mengenali Jenis dan Dampak Narkotika dan Psikotropika</t>
  </si>
  <si>
    <t>Dr. Ir.Nurlita Partiwi, M.T.</t>
  </si>
  <si>
    <t>PKM Pelatihan Pembuatan Pupuk Organik Menggunakan Bahan Dasar Nanas pada Ibu-ibu PKK Kecamatan Sabbang Paru Kabupaten Wajo</t>
  </si>
  <si>
    <t>PKM Mendesain Media Pemelajaran Berbasis E.Learning pada Guru-Guru di Sekolah Dasar Malino</t>
  </si>
  <si>
    <t>Dr. Abdul Muis Mappaloteng, S.Pd., M.Pd</t>
  </si>
  <si>
    <t>PKM Pelatihan Pengendalian Peralatan Listrik Menggunakan Alat Kontrol Terprogram Pada Guru dan Siswa Teknik Instalasi Tenaga Listrik Di SMK Negeri 8 Jeneponto</t>
  </si>
  <si>
    <t>Dyah Darna Andayani, ST., M.Tel</t>
  </si>
  <si>
    <t>PKM Pelatihan Pembuatan Komposter Bagi Kelompok Tani Kecamatan Sabbang Paru Kabupaten Wajo</t>
  </si>
  <si>
    <t>Sanatang, S.Pd., M.T</t>
  </si>
  <si>
    <t>197507202010122001</t>
  </si>
  <si>
    <t>PKM Mendesain Perangkat Pembelajaran Berbasis E-Learning Pada Guru-Guru Di SMK Negeri 2 Gowa</t>
  </si>
  <si>
    <t>Dr. Muhammad Yusuf Mappeasse, S.Pd., M.Pd., M.T</t>
  </si>
  <si>
    <t>PKM Pelatihan Pembuatan Media dan Evaluasi Hasil Belajar Mengajar Guru-Guru Di SMK Negeri 2 Gowa Propinsi Sul-Sel</t>
  </si>
  <si>
    <t>Saharuna, S.Pd., M.Pd</t>
  </si>
  <si>
    <t>197708072005011001</t>
  </si>
  <si>
    <t>PKM Pelatihan Service Motor Taxi Gabah Di Desa Rompegading</t>
  </si>
  <si>
    <t>PKM Penerapan Mesin Parut Kelapa untuk Kebutuhan Rumah Tangga yang Praktis dan Efisien</t>
  </si>
  <si>
    <t>Dr. Muhammad Arsyad, M.T</t>
  </si>
  <si>
    <t>PKM Bagi Guru IPA Fisika se Kabupaten Maros</t>
  </si>
  <si>
    <t>Prof. Dr. Hj. Mantasiah, R. M.Hum</t>
  </si>
  <si>
    <t>PKM Pelatihan Pengembangan Variasi Model Pembelajaran Pada Kelompok Guru Di MTS Badan Amal Ujung Loe Kabupaten Bulukumba</t>
  </si>
  <si>
    <t>Iskandar,S.Pd.,M.Ed.,Ph.D.</t>
  </si>
  <si>
    <t>PKM Penerapan Model Penulisan Tesis Anti Palgiasi Berbasis Mendeley Referency Management Software (MRMS) Kepada Mahasiswa Sekolah Tinggi Ilmu Pertanian (STIP) Muhammadyah Sinjai</t>
  </si>
  <si>
    <t>Prof. Dr. H..Jufri, M.Pd.</t>
  </si>
  <si>
    <t>195912311975031016</t>
  </si>
  <si>
    <t>PKM Peningkatan Kinerja Penelitian Kualitatif Untuk Membangun Teori Linguistik Pada Masyarakat Linguistik Di Sulawesi Selatan</t>
  </si>
  <si>
    <t>Dr.Muh Anwar,M.Pd</t>
  </si>
  <si>
    <t>PKM Bagi Siswa Negeri 10 Makassar</t>
  </si>
  <si>
    <t>Dr. Abd. Halim, M. Hum</t>
  </si>
  <si>
    <t>PKM Kerajinan Asesoris Rumah Tangga Dari lembah Majalah</t>
  </si>
  <si>
    <t>Dr.Hj.Laelah Azisah, M.Hum.</t>
  </si>
  <si>
    <t>PKM Bahan Ajar Berbasis WEB Bagi Guru Di Pancana Kabupaten Barru</t>
  </si>
  <si>
    <t>Dr.Idawati Garim,S.Pd.,M.Pd</t>
  </si>
  <si>
    <t>PKM Guru Dalam Menulis Karya Ilmiah Sebagai Pengembangan Kompetensi Profesional Di SMA Negeri Gowa</t>
  </si>
  <si>
    <t>Dr. Sultan.,S.Pd.,M.Pd.</t>
  </si>
  <si>
    <t>PKM Kelompok Guru Di Kabupaten Soppeng</t>
  </si>
  <si>
    <t>Sultan, S.S, M.Ed, Phd</t>
  </si>
  <si>
    <t>PKM Pelatihan Pembuatan Perpustakaan Online Berbasis Endnote Program dan Penerapan pada Penulisan Karya Ilmiah Mahasiswa Prodi Pendidikan Bahasa Inggris UNM Kelas Pare-Pare.</t>
  </si>
  <si>
    <t>Amirullah, S.Pd, M.Ed., Ph.D.</t>
  </si>
  <si>
    <t>PKM Pembelajaran Berbasis Online</t>
  </si>
  <si>
    <t>Dr. Romansyah Sahabuddin, SE, M.Si</t>
  </si>
  <si>
    <t>PKM Pemanfaatan Serbuk Kayu Dalam Pembuatan Produk Ekonomis Di Kabupaten Bulukumba Prov Sulawesi Selatan</t>
  </si>
  <si>
    <t>Dr.Hety Budiyanti, S.E.,M.Ak</t>
  </si>
  <si>
    <t>198009082008012011</t>
  </si>
  <si>
    <t>PKM Pelatihan Pembuatan Serpihan Upacara Pengantin Bagi Ibu Rumah Tangga Di Kabupaten Jeneponto</t>
  </si>
  <si>
    <t>Nurdiana,S.P.,M.Si</t>
  </si>
  <si>
    <t>198203242015042001</t>
  </si>
  <si>
    <t>PKM Pelatihan Pembuatan Tepung Kelapa Sebagai Bahan Dasar Berbagai Penganan Di Kacamatan Binamu Kabupaten Jeneponto</t>
  </si>
  <si>
    <t>Agus Syam, S.Pd, M.Si</t>
  </si>
  <si>
    <t>PKM Pelatihan Hidroponik Dalam Meningkatan Pendapatan Keluarga</t>
  </si>
  <si>
    <t>Ir.Hj.Marhawati,M.Si</t>
  </si>
  <si>
    <t>PKM Penyuluhan Pemanfaatan Lahan Pekarangan</t>
  </si>
  <si>
    <t>Hajrah Hamzah, S.E., M.Si., Ak.</t>
  </si>
  <si>
    <t>PKM Pelatihan Komputer Akutansi Bagi Guru SMA Negeri 1 Pangkep</t>
  </si>
  <si>
    <t>PKM Pelatihan Peraturan Perwasitan Futsal Bagi Siswa MAN 1 Sinjai</t>
  </si>
  <si>
    <t>Dr. Sudiadarma, M.Kes</t>
  </si>
  <si>
    <t>PKM Pelatihan Teknik Dasar dan Pembuatan Lapangan Permainan Petanque Di Takalar</t>
  </si>
  <si>
    <t>Dr. H. Abraham Razak, M.S.</t>
  </si>
  <si>
    <t>196108091987021001</t>
  </si>
  <si>
    <t>PKM Penerapan Latihan Kondisi Fisik Pada Atlet Sulawesi Selatan Menuju Pra-Pon dan PON XX Di Papua Tahun 2020</t>
  </si>
  <si>
    <t>Dr. Adam Mappaompo, M.Pd</t>
  </si>
  <si>
    <t>PKM Pelatihan Model Permainan Untuk Pemanasan Dalam Cabang Olahraga Sepakbola Pada Siswa SMA Negeri 1 Sinjai</t>
  </si>
  <si>
    <t>Dr.Nurul Musfira A, M.Pd.</t>
  </si>
  <si>
    <t>PKM Pelatihan Teknik Dasar Bermain Anggar Menggunakan Senjata Fiber Di SMP Negeri 24 Makassar</t>
  </si>
  <si>
    <t>Dr. Arimbi, S.Or., M.Pd.</t>
  </si>
  <si>
    <t>PKM Workshop Pengukuran Nilai Kalori Harian Atlet Berdasarkan Jenis Olahraga</t>
  </si>
  <si>
    <t>Dr. Benny B, M.Pd.</t>
  </si>
  <si>
    <t>PKM Autogenic Training Pada Atlet Petanque Sulawesi Selatan</t>
  </si>
  <si>
    <t>Abdul Rahman, S.Or., M.Pd. </t>
  </si>
  <si>
    <t>PKM Permainan Hockey Indoor Pada Pelajar Di Galesong Utara Kabupaten Takalar</t>
  </si>
  <si>
    <t>197603122008011008</t>
  </si>
  <si>
    <t>PKM Penerapan Latihan Model Dhin Dhon Pada Klub Bolavoli Di Kabupaten Bantaeng</t>
  </si>
  <si>
    <t>Dr. Wahyuddin, M.Pd.</t>
  </si>
  <si>
    <t>PKM Pelatihan Terapi Massage Di Kabupaten Takalar</t>
  </si>
  <si>
    <t>PKM Pemberdayaan Tanaman Lokal Menjadi Potensi Tanaman Produktif</t>
  </si>
  <si>
    <t>Dr. Herman H, S.Pd., M.Pd</t>
  </si>
  <si>
    <t>PKM Penyuluhan Implementasi Program Olahraga Prestasi Di Mamuju Utara</t>
  </si>
  <si>
    <t>Dr. Muh. Said. Hasan, S.Pd., M.Kes.</t>
  </si>
  <si>
    <t>PKM Kelompok Masyarakat Dalam Memanfaatkan Lahan Pekarangan Rumah Menjadi Lahan Produktif</t>
  </si>
  <si>
    <t>PKM Pelatihan Fisik Sirkuit dan Plyometrik Cabang Olahraga Bela Diri Karate Inkanas Ranting UNM</t>
  </si>
  <si>
    <t>Andi Atssam., M.Or</t>
  </si>
  <si>
    <t>PKM Permainan Tradisional Bagi Guru Sekolah Dasar Di Kecamatan Kabupaten Takalar</t>
  </si>
  <si>
    <t>Dr. H. Syahruddin. M.Kes</t>
  </si>
  <si>
    <t>PKM Permainan Hockey Outdoor Pada Pelajar Di Galesong Utara Kabupaten Takalar</t>
  </si>
  <si>
    <t>Dr. Muh. Akil Musi, S.Pd., M.Pd</t>
  </si>
  <si>
    <t>197504242006041001</t>
  </si>
  <si>
    <t>PKM Pelatihan Pembelajaran Berbasis Neuroscience Di TK Kemala Bhayangkari Kota Pare-Pare</t>
  </si>
  <si>
    <t>197004072006042001</t>
  </si>
  <si>
    <t>PKM Sosialisasi Kebijakan Tentang Dampak Isu-Isu Yang Bersifat Hoax Bagi Lingkungan Mahasiswa PGSD FIP UNM</t>
  </si>
  <si>
    <t>Muhammad Amran,S.Pd.,M.Pd</t>
  </si>
  <si>
    <t>PKM Pelatihan Penggunaan Alat Peraga IPA Bagi Guru SD Di Kabupaten Barru</t>
  </si>
  <si>
    <t>Dr. Awaluddin Muin, S.Pd. M.Sn</t>
  </si>
  <si>
    <t>PKM Pelatihan Penggunaan Model Pada Pembelajaran Seni Budaya Bagi Guru SD Di Kabupaten Barru</t>
  </si>
  <si>
    <t>Suardi, S.Pd.,M.Pd</t>
  </si>
  <si>
    <t>PKM Internalisasi Nilai Kewirausahaan Di Sekolah Dasar</t>
  </si>
  <si>
    <t>PKM Kerajinan Limbah Plastik Gelas Air Mineral</t>
  </si>
  <si>
    <t>Arifin Manggau, S.Pd, M.Pd</t>
  </si>
  <si>
    <t>PKM Implementasi Lagu Mars Sulawesi Selatan Bagi Guru-Guru Seni Di Kabupaten Pangkap</t>
  </si>
  <si>
    <t xml:space="preserve">Dra. Nurfaizah AP, MH. </t>
  </si>
  <si>
    <t>PKM Berbagai Macam Kue-Kue Tradisional Bugis Makassar</t>
  </si>
  <si>
    <t>Dr.M.Ali Latief Amri,M.Pd</t>
  </si>
  <si>
    <t>PKM Pembuatan Aneka Kuliner dari Bahan dasar Ikan</t>
  </si>
  <si>
    <t>Prof. Dr. H. Arismunandar, M.Pd</t>
  </si>
  <si>
    <t>PKM Majemen Kelas Bagi Guru Insan Cendekia Syech Yusuf</t>
  </si>
  <si>
    <t>Dr. Arnidah, M.Si</t>
  </si>
  <si>
    <t>PKM Bimtek Penyususnan Instrumen Penilaian Menggunakan Tes Berbasis Higher Order Thinking Skill (HOTS) Untuk Guru SMPN 3 Bissappu Kabupaten Bantaeng.</t>
  </si>
  <si>
    <t xml:space="preserve">Dr. Muhammad Yusri Bachtiar, S.Pd, M.Pd. </t>
  </si>
  <si>
    <t>PKM Wirausaha Makanan Tradisional</t>
  </si>
  <si>
    <t>Widya Karmila Sari Achmad, S.Pd., M.Pd</t>
  </si>
  <si>
    <t>PKM Pelatihan Pembuatan Media Baca Dan Strategi Lead Reading Bagi Siswa Kelas Awal Di Kabupaten Bantaeng</t>
  </si>
  <si>
    <t>Dra. Amrah, M.Pd.</t>
  </si>
  <si>
    <t>196012311986032002</t>
  </si>
  <si>
    <t>PKM Pelatihan Penggunaan Puzzi Bagi Mahasiswa PGSD FIP UNM Pare-Pare</t>
  </si>
  <si>
    <t>Dr. Nurharsya Khaer H, SH, MH</t>
  </si>
  <si>
    <t>PKM Pada Remaja Sebagai Agen Pengembangan Masyarakat Pedesaan Di Kelurahan Paccinongan Kabupaten Gowa</t>
  </si>
  <si>
    <t>Mario, S.Sos. M.Si</t>
  </si>
  <si>
    <t>PKM Guru Sekolah PPG Di Kota Makassar Melalui Workshop dan Pendampingan Pengebangan Media Pembelajaran Berbasis Ramah Lingkungan Untuk Meningkatkan KOmpotensi Profesional</t>
  </si>
  <si>
    <t>Dr. Firdaus W. Suhaeb, M.Si.</t>
  </si>
  <si>
    <t>PKM Diversifiksi Olahan Ikan Laut Di Desa Pancana Kabupaten Barru</t>
  </si>
  <si>
    <t>Prof. Dr. Rifdan, M.Si.</t>
  </si>
  <si>
    <t>PKM Pelatihan Keamanan dan Ketertiban Masyarakat (KAMTIBMAS) Kepada Anggota Remaja Mesjid Ilham Kelurahan Bara-Baraya Utara Kecamatan Makassar Kota Makassar</t>
  </si>
  <si>
    <t>Drs. Firman Muin, M.Hum</t>
  </si>
  <si>
    <t>195610241986011001</t>
  </si>
  <si>
    <t>PKM Penggunaan Model Pembelajaran Drills Di SMA 6 Makassar</t>
  </si>
  <si>
    <t>Prof. Dr. Rer. Nat. Muharram, M.Si</t>
  </si>
  <si>
    <t>PKM Guru SMK Dalam Membuat Media Pembelajaran Interaktif Di Desa Talabangi Kecamatan Patampanua Kabupaten Pinrang</t>
  </si>
  <si>
    <t>Prof. Dr. Usman Mulbar,M.Pd</t>
  </si>
  <si>
    <t>PKM Pelatihan Pembelajaran Matematika Realistik Untuk Meningkatkan Kompetensi Guru Melaksanakan Pembelajaran</t>
  </si>
  <si>
    <t>Fajar Arwadi,S.Pd., M.Sc.</t>
  </si>
  <si>
    <t>PKM Kelompok Guru SMA Mata Pelajaran Matematika dan Ilmu Pengetahuan Alam Kecamatan Tinggimoncong Gowa Untuk Pemanfaatan Perangkat Lunak Sebagai Sumber Belajar</t>
  </si>
  <si>
    <t>Andi Ihsan, S.Sn., M.Pd.</t>
  </si>
  <si>
    <t>PKM Pelatihan Pembuatan Musik Iringan Pertunjukan Teater Pada Kelompok Teater Kampus Mahasiswa (TERKAM) Fakultas Seni dan Desain UNM</t>
  </si>
  <si>
    <t>Uca, S.Si., M.P., Ph. D</t>
  </si>
  <si>
    <t>PKM Pendidikan Konservasi Sumber Daya Pesisir Nelayan Patorani Di Desa Tamasaju Kecamatan Galesong Utara Kabupaten Takalar</t>
  </si>
  <si>
    <t>Dr.Muhammad Wijaya, M.Si.</t>
  </si>
  <si>
    <t>PKM Pengrajin Bambu dengan Pengolahan Limbah Bambu Kecamatan Moncongloe Di Kabupaten Maros</t>
  </si>
  <si>
    <t>Suriati Eka Putri, S.Si., M.Si.</t>
  </si>
  <si>
    <t>PKM Perajin  Industri  Tahu  dengan  Pengolahan  Limbah     Tahu Di Kabupaten Gowa</t>
  </si>
  <si>
    <t>PKM Pelatihan Pengembangan Media Pembelajaran Untuk Meningkatkan Aktivitas Dalam Pembelajaran</t>
  </si>
  <si>
    <t>Dr. Ilham Minggi, M.Si</t>
  </si>
  <si>
    <t>PKM Pelatihan Penelitian Tindakan Kelas Untuk Meningkatkan Kualitas Proses Pembelajaran</t>
  </si>
  <si>
    <t>Dr. Alimuddin,M.Si. </t>
  </si>
  <si>
    <t>PKM Guru Sekolah Dasar Kabupaten Bulukumba Pelatihan Penyusunan Konstruksi Soal-Soal Level Higher Order Thinking Skill (HOTS) Untuk Meningkatkan Kualitas Alat Evaluasi</t>
  </si>
  <si>
    <t>Prof. Dr. H. Ramli Umar, M.Si</t>
  </si>
  <si>
    <t>PKM Pengembangan Ekonomi Masyarakat Pesisir Berbasis Co-Management Sumber daya Perikanan Di Desa Palalakkang Kecamatan Galesong takalar</t>
  </si>
  <si>
    <t>Prof. Dr. Eko Hadi Sujiono, M.Si.</t>
  </si>
  <si>
    <t>196910171993031002</t>
  </si>
  <si>
    <t>PKM Parut Kelapa Yang Praktis Dan Efesien</t>
  </si>
  <si>
    <t>Drs.Sulaiman Zhidiq, M.Si.</t>
  </si>
  <si>
    <t>PKM Taman Artikultur Pondok Pesantren</t>
  </si>
  <si>
    <t>Dr. Ismail, M.Si</t>
  </si>
  <si>
    <t>196112311986031015</t>
  </si>
  <si>
    <t>PKM Edukasi Budidaya Sistem Hidroponik</t>
  </si>
  <si>
    <r>
      <t>Dr. St. Fatmah Hiola, S.P., M.Si</t>
    </r>
    <r>
      <rPr>
        <sz val="10"/>
        <color indexed="8"/>
        <rFont val="Arial"/>
        <family val="2"/>
      </rPr>
      <t>.</t>
    </r>
  </si>
  <si>
    <t>197601122006042002</t>
  </si>
  <si>
    <t>PKM Pemanfaatan Barang Bekas Dalam Bercocok Tanam Secara Hidroponik</t>
  </si>
  <si>
    <t>Dr. Arsad Bahri. S.Pd. M.Pd</t>
  </si>
  <si>
    <t>PKM Pelatihan Penulisan Artikel Ilmiah Bagi Guru Di Man 2 Bulukumba</t>
  </si>
  <si>
    <t>Dr. Ir. Agussalim Djirong, M.T.</t>
  </si>
  <si>
    <t>PKM Alat Sumur Bor Berbahan Bakar Gas Pada Persawahan Tanah Berpasir</t>
  </si>
  <si>
    <t>Dr. H. Karta Jayadi, M.Sn.</t>
  </si>
  <si>
    <t>PKM Implemaentasi Kesumba Sebagai Pewarna Alam Dalam Menggambarkan Bagi Guru Taman Kanak-Kanak Di Kota Makassar</t>
  </si>
  <si>
    <t>Drs.Aswar, M.Ds.</t>
  </si>
  <si>
    <t>PKM Pemanfaatan Limbah Gardus Air Mineral dan Kertas Koran Menjadi Handycrafts Berbasis Produk Rumahan</t>
  </si>
  <si>
    <t>PKM Teknik Dasar Sinematografi Bagi Dosen Pengabdi Di Lingkungan Universitas Negeri Makassar</t>
  </si>
  <si>
    <t>PKM Pengembangan Desain dan Konsep Visual Merchandising Merek Dagang Merchandise Natural Malino</t>
  </si>
  <si>
    <t>Drs. Lanta L, M.Pd.</t>
  </si>
  <si>
    <t>195412121983031005</t>
  </si>
  <si>
    <t>PKM Keterampilan Cetak Saring Bagi Siswa SMK Negeri 8 Sidrap</t>
  </si>
  <si>
    <t>Dr. Tangsi, M.Sn.</t>
  </si>
  <si>
    <t>196412311991031030</t>
  </si>
  <si>
    <t xml:space="preserve">PKM Pelatihan Bahan Ajar Seni Rupa Lokal Bagi Guru Seni Budaya Di Sekolah Menengah Pertama </t>
  </si>
  <si>
    <t>Syakhruni. S.Pd. M.Sn.</t>
  </si>
  <si>
    <t>PKM Pengkaryaan Tari Kreasi Di SMP Negeri 3 Bissappu Kabupaten Bantaeng</t>
  </si>
  <si>
    <t>PKM Mesin Pemipil Jagung Yang Praktis Dan Efisien</t>
  </si>
  <si>
    <t>Rahmansah, S.Pd, MT</t>
  </si>
  <si>
    <t>PKM Alat Tanam Biji Padi Sistem Petak</t>
  </si>
  <si>
    <t>Prof. Dr. H. Gufran D. Dirawan,</t>
  </si>
  <si>
    <t>PKM Comberan Pada Perumahan Rumah Panggung</t>
  </si>
  <si>
    <t>Prof. Dr. Ir. H. Bakhrani A. Rauf, M.T</t>
  </si>
  <si>
    <t>PKM Kakus Pada Rumah Panggung Yang Prkatis Dan Efisien</t>
  </si>
  <si>
    <t>Dr. Syamsidah, M.Pd</t>
  </si>
  <si>
    <t>PKM Guru-Guru Dalam Meningkatan Kompetensi Profesional Melalui Pendampingan Penulisan Karya Tulis Ilmiah Di Kabupaten Bantaeng</t>
  </si>
  <si>
    <t>PKM Desain Bak Penampungan Air Buangan Rumah Tangga Dan Air Hujan Sistem Ganda</t>
  </si>
  <si>
    <t>Dr. Amiruddin, S.T., M.T.</t>
  </si>
  <si>
    <t>PKM Guru SMK DI Kabupaten Takalar Melalui Workshop dan Pendampingan Pengembangan Perangkat Pembelajaran Berbasis Highler Order Thinking Skiills meningkatkan Kompetensi Paedagogik</t>
  </si>
  <si>
    <t>Dr. Lu’mu Taris, M.Pd</t>
  </si>
  <si>
    <t>PKM Pelatihan Pencegahan Kekerasan Terhadap Perempuan dan Anak Bagi Pengurus TP PKK Kabupaten Bulukumba Provinsi Sulawesi Selatan</t>
  </si>
  <si>
    <t>Dr. Andi Muhammad Idkhan, ST, MT</t>
  </si>
  <si>
    <t>PKM Penerapan Teknologi Telur Asin Asap Di Kabupaten Jeneponto</t>
  </si>
  <si>
    <t>Raeny Tenriola Idrus, ST, M.Si.</t>
  </si>
  <si>
    <t xml:space="preserve">PKM Alat Pengiris Bawang </t>
  </si>
  <si>
    <t>Prof. Dr. H. Muhammad Ardi,M.S.</t>
  </si>
  <si>
    <t xml:space="preserve">PKM Bak Penampungan Tinja Sistem Rembesan </t>
  </si>
  <si>
    <t>PKM Bonsai Imitasi Dari Akar Kayu</t>
  </si>
  <si>
    <t>Ir. Jan Robert E. Salim, M.T</t>
  </si>
  <si>
    <t>131659780000000000</t>
  </si>
  <si>
    <t>PKM Drainase Pembuangan Air Kotoran Dan Air Hujan Yang Aman Terhadap Lingkungan</t>
  </si>
  <si>
    <t>Drs.H.Haruna H.Latang, M.Pd.</t>
  </si>
  <si>
    <t>PKM Pelatihan Service Kendaraan Ringan</t>
  </si>
  <si>
    <t>Dr. Qadriathi Dg. Bau, S.T., M.Pd.</t>
  </si>
  <si>
    <t>PKM Kerajinan Maket Dari Limbah Rumah Tangga</t>
  </si>
  <si>
    <t>Dra. St.Aisyah Hading, M.Pd</t>
  </si>
  <si>
    <t>PKM Keterampilan Menjahit Busana Tingkat Dasar Pada Kelompok Remaja Puteri Di Desa Bontojai Kecamatan Bissappu Kabupaten Bantaeng</t>
  </si>
  <si>
    <t>Dr. Sugeng A. Karim, MT</t>
  </si>
  <si>
    <t>PKM Memperbaiki Listrik Rumah Tangga</t>
  </si>
  <si>
    <t>Dra. Ratnawati Tawani, M.Hum</t>
  </si>
  <si>
    <t>PKM Pemberdayaan Ibu-Ibu Rumah Tangga Melalui Pelatihan Serabi Aneka Rasa DI Kabupaten Bantaeng</t>
  </si>
  <si>
    <t>Drs.Tasri Ponta,M.Pd</t>
  </si>
  <si>
    <t>PKM Pelatihan Pembuatan Aplikasi 3D Berbasis Smartphone Android Di SMK Negeri 8 Makassar</t>
  </si>
  <si>
    <t xml:space="preserve">Dr. Mohammad Ahsan S. Mandra, St, M.T. </t>
  </si>
  <si>
    <t>PKM Pelatihan Pengguna Engine Scanner Mekanik Bengkel Mobil Di Kabupaten Takalar</t>
  </si>
  <si>
    <t>Prof. Dr. Ir. Yunus Tjandi, MT.</t>
  </si>
  <si>
    <t>PKM Prototype Alat Monitoring Lingkungan Sekolah Berbasis Raspberry Badi Siswa dan Guru SMK Negeri 5 Kabupaten Gowa</t>
  </si>
  <si>
    <t>Prof. Dr. Sapto Haryoko, M.Pd</t>
  </si>
  <si>
    <t>PKM Kelompok Tani Desa Parambambe Kec.Galesong Kabupaten Takalar</t>
  </si>
  <si>
    <t>Dr. Ir. H. Ichsan Ali, M.T</t>
  </si>
  <si>
    <t>196503101998021001</t>
  </si>
  <si>
    <t>PKM Workshop Tata Cara Mendapatkan Modal Usaha Bagi Mahasiswa Calon Wirausaha</t>
  </si>
  <si>
    <t xml:space="preserve">Ridwansyah. S. T. M.T.                            </t>
  </si>
  <si>
    <t>PKM Pelatihan Perawatan dan Perbaikan Perlatan Elektronik Rumah Tangga</t>
  </si>
  <si>
    <t>Dr.Andi Hudiah,M.Pd</t>
  </si>
  <si>
    <t>PKM Membuat Kue Lapis Motif Tenun Sutra Di Desa Bontojai Bissappu Sulawesi Selatan</t>
  </si>
  <si>
    <t>PKM Kelompok Nelayan Julu Atia Kabupaten Takalar</t>
  </si>
  <si>
    <t>Dr.Nurlaela Latief,M.P</t>
  </si>
  <si>
    <t>PKM Implementasi Modul Maintenace Repair Pada Guru Pemesinan Untuk Meningkatkan Hasil Belajar Siswa  SMK Di Bantaeng</t>
  </si>
  <si>
    <t>Nur Anny S. Taufiq, SP. M.Si</t>
  </si>
  <si>
    <t>PKM Pelatihan Pembautan Pestisida Nabati Menggunakan Buah Maja Pada Kelompok Tani Desa Bontotiro Kabupaten Bantaeng.</t>
  </si>
  <si>
    <t xml:space="preserve">PKM Pelatihan dan Penerapan Sistem Informasi Berbasis Web dan Media Sosial dalam Usaha Peningkatan Pelayanan Informasi dan Kapasitas Pada Dosen Pengabdi </t>
  </si>
  <si>
    <t>PKM Pelatihan Perbaikan Alat Rumah Tangga Listrik Pada Kelompok Remaja Putus  Sekolah Di Desa Pancana Kecamatan Tanete Rilau Kabupaten Barru</t>
  </si>
  <si>
    <t>Dr. Mithen, M.T. </t>
  </si>
  <si>
    <t>PKM Pembuatan Pupuk Organik Bokasih</t>
  </si>
  <si>
    <t>Dr. Subari Yanto, M.Si </t>
  </si>
  <si>
    <t>196507271994041002</t>
  </si>
  <si>
    <t>PKM Pelatihan Ekowisata Berbasis Masyarakat Di Ramang-Ramang Maros.</t>
  </si>
  <si>
    <t>Dra. Asiani Abu, M.Pd</t>
  </si>
  <si>
    <t>195907051986102002</t>
  </si>
  <si>
    <t>PKM Souvenir Dari Limbah Kain Recah pada Tukang jahit Di Desa</t>
  </si>
  <si>
    <t>197110111996012001</t>
  </si>
  <si>
    <t>PKM Diversifiksi Olahan Ikan Laut Di Desa Corawali</t>
  </si>
  <si>
    <t>Dr.Marten Paloboran,ST.,M.T</t>
  </si>
  <si>
    <t>PKM Pelatihan Servis Sepada Motor Di Campagaya Galesong Bagi Kelompok Tukang Ojek</t>
  </si>
  <si>
    <t>Muliadi, S.Pd. M.T</t>
  </si>
  <si>
    <t>PKM Perbaikan Alat-Alat Rumah Tangga Listrik Di Kabupaten Bantaeng</t>
  </si>
  <si>
    <t>Dr..H..Heru. Winarno,M.Si</t>
  </si>
  <si>
    <t>195503291985031001</t>
  </si>
  <si>
    <t>PKM Pelatihan Membuat Jamban Sederhana Model Sumuran di Kelurahan Tanrutedong Kecamatan Dua Pitue  Kabupaten Sidenreng Rappang.</t>
  </si>
  <si>
    <t>Dra. Gawarti, M.Pd</t>
  </si>
  <si>
    <t>PKM Pelatihan Membuat Souvenir Dari Kain Recah</t>
  </si>
  <si>
    <t>Dr. Mustari S. Lamada, M.T.</t>
  </si>
  <si>
    <t>PKM Penerapan Media Pembelajaran Interaktif Pada Guru SMA Negeri Takalar Kabupaten Takalar</t>
  </si>
  <si>
    <t xml:space="preserve">Drs. Alimuddin Sa'ban Miru, M.Pd. </t>
  </si>
  <si>
    <t>PKM Perawatan Dan Perbaikan Peralatan Listrik Rumah Tangga Pada Masyarakat Di Desa Rompegading  Kabupaten Soppeng</t>
  </si>
  <si>
    <t xml:space="preserve">Dr. Eng. Muhammad Agung, S.T., </t>
  </si>
  <si>
    <t>PKM Pembuatan WEB Site Pada Lembaga Pengabdian Masyarakat UNM Serta Pelatihan Terhadap Dosen Pengabdi UNM</t>
  </si>
  <si>
    <t xml:space="preserve">Abd. Rahman Patta, S.Kom., M.T. </t>
  </si>
  <si>
    <t>198212152015041001</t>
  </si>
  <si>
    <t>PKM Perbaikan Perawatan Dan Pemasangan Alat Rumah Tangga Listrik</t>
  </si>
  <si>
    <t>Hasrul, S.Pd., M.T</t>
  </si>
  <si>
    <t>197707242005011003</t>
  </si>
  <si>
    <t xml:space="preserve">PKM Memperbaiki Peralatan Rumah tangga </t>
  </si>
  <si>
    <t>Dr. Ruslan, M.Pd.</t>
  </si>
  <si>
    <t>PKM Keterampilan Mengelas Teralis Pengaman Jendela, Pintu dan Pagar Besi</t>
  </si>
  <si>
    <t>Rika Riwayani, S.Pd.,M.Hum</t>
  </si>
  <si>
    <t>PKM Pemberdayaan Ibu-Ibu Rumah Tangga Melalui Pelatihan Make Up Di Kabupaten Bantaeng</t>
  </si>
  <si>
    <t>Dra.Hj.Kurniati, M.Si.</t>
  </si>
  <si>
    <t>PKM Merias Wajah Pada Ibu-Ibu DW Dan Remaja Putri</t>
  </si>
  <si>
    <t>Dr. Slamet Widodo, S.Pd, M.Si.</t>
  </si>
  <si>
    <t>PKM Peningkatan Keterampilan Masyarakat Pesisir Dengan Mengoftimalkan Hasil Perikanan Di Desa Bontojai Kecamatan Bissappu Kabupaten Bantaeng</t>
  </si>
  <si>
    <t>Dr. Drs. Edy Sabara, M.Si.</t>
  </si>
  <si>
    <t>PKM Memeperbaiki Alat-Alat Listrik Rumah Tangga Pada Masyarakat Di Desa Pattalassang Kecamatan Labakkang Kabupaten Pangkep</t>
  </si>
  <si>
    <t>Edi Suhardi Rahman, S.Pd, M.Pd.</t>
  </si>
  <si>
    <t>198612262014041001</t>
  </si>
  <si>
    <t>PKM Membuat Souvenir Dari Limbah Plastik</t>
  </si>
  <si>
    <t xml:space="preserve">Mustamin, S.Pd., MT. M.Pd.                 </t>
  </si>
  <si>
    <t>PKM Servis Elektronika Rumah Tangga Kelompok Karang Taruna Di Kabupaten Takalar.</t>
  </si>
  <si>
    <t>Dr. Anas Arfandi, S.Pd,M.Pd.</t>
  </si>
  <si>
    <t>PKM Pengiriman Artikel Ilmiah Berbasis Open Jurnal System (OJS)</t>
  </si>
  <si>
    <t>Dr. Laelah Azizah, M.Si</t>
  </si>
  <si>
    <t>PKM Diversifikasi Olahan Gula Aren Desa Gattareng Kabupaten Barru</t>
  </si>
  <si>
    <t>Hasmawati, S.Pd, M.Hum., Ph.D</t>
  </si>
  <si>
    <t>Pelatihan Pengembangan Model-Model Pembelajaran Berbasis Analisis Kebutuhan Siswa Bagi Kelompok Guru Sekolah Dasar Kecamatan Bontomarannu Kabupaten Gowa</t>
  </si>
  <si>
    <t>Prof. Dr. Mantasiah R., M.Hum</t>
  </si>
  <si>
    <t>Pelatihan Komunikasi Positif Dalam Proses Pembelajaran Bagi Kelompok Guru Sekolah Dasar Di Kecamatan Mare Kabupaten Bone</t>
  </si>
  <si>
    <t>Pelatihan Toefl Bagi Lembaga Mammesa (Massenrempulu Meeting Of English Students Association)</t>
  </si>
  <si>
    <t>Agus Syam, S.Pd, M. Si.</t>
  </si>
  <si>
    <t>Pengembangan Pertanian Organik Untuk Masyarakat Marginal Di Kelurahan Lautang Benteng Kabupaten Sidenreng Rappang</t>
  </si>
  <si>
    <t>Ir. Hj. Marhawati, M.Si</t>
  </si>
  <si>
    <t>PKM Kebun Lorong Kota Kelurahan Ujung Pandang Baru Kota Makassar</t>
  </si>
  <si>
    <t>Sahade, S.Pd, M.Pd</t>
  </si>
  <si>
    <t>PKM Pondok Pesantren Wisata Al-Qur'an Pangkep</t>
  </si>
  <si>
    <t>Dr. Hj. Sitti Hasbiah, M.Si</t>
  </si>
  <si>
    <t>196712152002122001</t>
  </si>
  <si>
    <t>Pemberdayaan Pemuda Karangtaruna Desa Palajau Kecamatan Arungkeke Kabupaten Jeneponto Melalui Usaha Percetakan</t>
  </si>
  <si>
    <t>Dr. Muh. Said Hasan, S.Pd, M.Kes.</t>
  </si>
  <si>
    <t>Pemanfaatan Tanaman Toga Untuk Meningkatkan Kualitas Hidup Sehat</t>
  </si>
  <si>
    <t>Dr. Muhammad Yusri Bachtiar, S.Pd, M.Pd</t>
  </si>
  <si>
    <t>Penerapan Jamban Tripikon Dan Teknologi Filtrasi PadaPermukiman Wilayah Pesisir Di Kabupaten Pangkajene Kepulauan</t>
  </si>
  <si>
    <t>Drs. M. Ali Latif, M.Pd</t>
  </si>
  <si>
    <t>PKM Pemanfaatan Akar Dan Tangkai Kayu Menjadi Bonsai Imitasi Pada Warga Binaan Lapas Narkotika Bollangi</t>
  </si>
  <si>
    <t>PKM Diversifikasi Olahan Rumput Laut Di Desa Lasitae Kabupaten Barru</t>
  </si>
  <si>
    <t>Dr. Arnidah, S.Pd, M.Si</t>
  </si>
  <si>
    <t>Bimbingan Teknis Verifikasi Hoax Melalui Media Cek Fakta Pada Siswa SMAN Di Kota Makassar.</t>
  </si>
  <si>
    <t>Dr. Pattaufi, S.Pd, M.Si</t>
  </si>
  <si>
    <t>PKM Pembelajaran Buta Aksara Masyarakat Suku Kajang Kabupaten Bulukumba</t>
  </si>
  <si>
    <t>Ahmad Syawaluddin, S.Kom, M.Pd</t>
  </si>
  <si>
    <t>PKM Kontsruksi Alat Tanam Padi Untuk Persawahan Tadah Hujan</t>
  </si>
  <si>
    <t>Dr. Firdaus W. Suhaeb, M.Si</t>
  </si>
  <si>
    <t>KKN PPM Pemberdayaan Masyarakat Dalam Diversifikasi OlahanProduk Gula Merah Aren Di Kabupaten Barru</t>
  </si>
  <si>
    <t>Fajar Arwadi,S.Pd.,M.Sc</t>
  </si>
  <si>
    <t>Pemberdayaan Dan Peningkatan Kemampuan Masyarakat Usia Sekolah Melalui Pendidikan Tambahan Berbasis Media Melalui KKN PPM Di Desa Lerang Kabupaten Pinrang</t>
  </si>
  <si>
    <t>Ansari Saleh Ahmar, S.Si, M.Sc</t>
  </si>
  <si>
    <t>198804162014041002</t>
  </si>
  <si>
    <t>Surveilans Kelahiran Bayi Di Kecamatan Tamalanrea KotaMakassar</t>
  </si>
  <si>
    <t>Drs. Sukri Nyompa M.Si., Ph.D</t>
  </si>
  <si>
    <t>PKM Pemanfaatan Ban Bekas Menjadi Kursi Dan Meja Antik</t>
  </si>
  <si>
    <t>Dr. Rosmini Maru, S.Pd., M.Si</t>
  </si>
  <si>
    <t>PKW Desa  Congko Kabupaten Soppeng</t>
  </si>
  <si>
    <t>PKW</t>
  </si>
  <si>
    <t>Dr. Muhammad Wijaya M. S.Si, M.Si</t>
  </si>
  <si>
    <t>197309271990031001</t>
  </si>
  <si>
    <t>PPDM Desa Sentra Organic Farming Menuju Pertanian Terpadu DanBerwawasan Lingkungan Di Kecamatan Balusu Kabupaten Barru</t>
  </si>
  <si>
    <t>PPDM</t>
  </si>
  <si>
    <t>Dr. Adnan, M.S</t>
  </si>
  <si>
    <t>196502011988031003</t>
  </si>
  <si>
    <t>IBKIK Pengembangan Biology Experimental Farm Sebagai Unit Profit UNM</t>
  </si>
  <si>
    <t>Dra. Halimah Husain, M.Si</t>
  </si>
  <si>
    <t>196410201990032002</t>
  </si>
  <si>
    <t>PPUPIK Pusat Produksi Sarabba Instan</t>
  </si>
  <si>
    <t>Pengolahan Jagung Dan Bawang Merah Menggunakan Teknologi Sederhana Kabupaten Enrekang Sulawesi Selatan</t>
  </si>
  <si>
    <t>Pengolahan Hasil Perkebunan Melalui Penerapan Teknologi Tepat Guna Di Desa Karueng, Kecamatan Enrekang, Kabupaten Enrekang, Kabupaten Enrekang Sulawesi Selatan</t>
  </si>
  <si>
    <t>PPTTG</t>
  </si>
  <si>
    <t>DPTM</t>
  </si>
  <si>
    <t>Dr. Irfan, S.Pd, M.Ds</t>
  </si>
  <si>
    <t>197702042008011012</t>
  </si>
  <si>
    <t>PKM Perajin Mebel Di Mannongkoki Kecamatan Polombangkeng Utara Kabupaten Takalar Sulawesi Selatan</t>
  </si>
  <si>
    <t>Drs. Jalil, M.Sn</t>
  </si>
  <si>
    <t>PKM Pembuat Gerabah Mengembangkan Teknik Pengolahan Tanah Liat Untuk Mengurangi Keretakan Saat Pembakaran Di Sandi Kelurahan Pallantikan Kecamatan Pattallassang Kabupaten Takalar</t>
  </si>
  <si>
    <t>Nurabdiansyah, S.Pd, M.Sn</t>
  </si>
  <si>
    <t>Pengembangan Merk "Misterdaeng" Sebagai Karakter Komik Khas Sulawesi Selatan</t>
  </si>
  <si>
    <t>Mantasia, S.Pd. MT</t>
  </si>
  <si>
    <t>Pemberdayaan Masyarakat Pesisir Pantai Dalam MemanfaatkanLimbah Plastik Sebagai Pengembangan Unit Usaha Pengelolaan,Sumber Energi Alternatif, Dan Seni Kerajinan Di Kabupaten Takalar</t>
  </si>
  <si>
    <t>Dr. M. Rais, S.Pd, M.P., MT</t>
  </si>
  <si>
    <t>197412312005011004</t>
  </si>
  <si>
    <t>Kuliah Kerja Nyata Pembelajaran Dan Pemberdayaan MasyarakatDesa Mandalle Kecamatan Mandalle Kabupaten Pangkep MelaluiUsaha Diversifikasi Produk Perikanan</t>
  </si>
  <si>
    <t>Drs. Marsud Hamid, M.Kes</t>
  </si>
  <si>
    <t>195707071986011001</t>
  </si>
  <si>
    <t>Meningkatkan Kualitas Hidup Dan Lingkungan Masyarakat Desa TadampalieKecamatan Sabangparu Kabupaten Wajo</t>
  </si>
  <si>
    <t>Dr. Ernawati Sjahruddin Kaseng, S.Pi, M.Si</t>
  </si>
  <si>
    <t>Diversifikasi Olahan Ikan Laut Di Desa Pancana Kabupaten Barru</t>
  </si>
  <si>
    <t>Ishak, S.Pd, MT</t>
  </si>
  <si>
    <t>197604162008011007</t>
  </si>
  <si>
    <t>Meningkatkan Kualitas Air Masyarakat Desa Aka-Akae Kecamatan Watang Sidenreng Kabupaten Sidrap</t>
  </si>
  <si>
    <t>Yasser Abdul Djawad, St., M.Sc., Ph.D</t>
  </si>
  <si>
    <t>Pemberdayaan Masyarakat Melalui Pengurangan Resiko BencanaBerbasis Teknologi Informasi Untuk Pembudayaan Sikap,Keterampilan, Dan Strategi Adaptasi Dalam Menghadapi BencanaDi Daerah Pesisir Pantai Kab. Bulukumba</t>
  </si>
  <si>
    <t>Dr. Ir. M. Ichsan Ali, MT</t>
  </si>
  <si>
    <t>196503181998021001</t>
  </si>
  <si>
    <t>Meningkatkan Kualitas Air Dan Lingkungan Di Desa Tadampalie Kabupaten Wajo</t>
  </si>
  <si>
    <t>Edi Suhardi Rahman, S.Pd, M.Pd</t>
  </si>
  <si>
    <t>PKM Kotak Pendingin Kelompok Penjual Ikan Keliling Kelurahan Bontoa</t>
  </si>
  <si>
    <t>Ir. Jan Robert Elim Salim, M.T</t>
  </si>
  <si>
    <t>195611121987021001</t>
  </si>
  <si>
    <t>PKM Pembuatan Tungku Arang Aktif Batok Kelapa</t>
  </si>
  <si>
    <t>Dra. Nahriana, M.Pd</t>
  </si>
  <si>
    <t>PKM Kelompok Wanita Tani Desa Pancana</t>
  </si>
  <si>
    <t>Drs. Muh. Yusuf Mappeasse, M.Pd</t>
  </si>
  <si>
    <t>PKM Pengembangan Desain Dan Ukiran Batu Nisan Menggunakan Mesin Ukir Pada Kelompok Pengrajin Batu Nisan Tampung Cinae Kabupaten Barru</t>
  </si>
  <si>
    <t>Prof. Dr. Ir.Bakhrani A. Rauf,M.T</t>
  </si>
  <si>
    <t>IbW Di Kecamatan Mario Riawa Kabupaten Soppeng</t>
  </si>
  <si>
    <t>Drs. Taufiq Natsir, M.Pd</t>
  </si>
  <si>
    <t>196408051991031004</t>
  </si>
  <si>
    <t>Geoteknik Jasa Jurusan PTSP Fakultas Teknik Universitas Negeri Makassar</t>
  </si>
  <si>
    <t>Penerapan Jamban Keluarga Dan Sanitasi Rumah Panggung Pada Masyarakat Rawan Banjir Pinggiran Danau Tempe Di Kabupaten Soppeng Sulawesi Selatan</t>
  </si>
  <si>
    <t>Pemberdayaan Masyarakat Pesisir Melalui Pengembangan Dan Pengolahan Berbasis Sumber Daya Alam Di Kecamatan Tanete Rilau Kabupaten Barru</t>
  </si>
  <si>
    <t>Penerapan Alat Bor Dan Mesin Pemipil Jagung Berbahan Bakar Gas Pada Petani Tadah Hujan Di Kabupaten Takalar Sulawesi Selatan</t>
  </si>
  <si>
    <t>Prof. Dr. Ir. Yunus Tjandi, MT</t>
  </si>
  <si>
    <t>Pemberdayaan Masyarakat Dan Karang Taruna MelaluiKeterampilan Listrik Dan Komputer Guna Menumbuh KembangkanUsaha Kreatif Lokal Di Desa Tarowang Kabupaten Jeneponto</t>
  </si>
  <si>
    <t xml:space="preserve">Prof. Dr. H. Husain Syam, M.T.P.
Ratnawaty Fadilah, S.P., M.Sc.
</t>
  </si>
  <si>
    <t>Prof. Dr. H. Hamsu Abdul Gani, M.Pd</t>
  </si>
  <si>
    <t>Prof. Dr. Arismunandar, M.Pd</t>
  </si>
  <si>
    <t>Dra. Nasiah, M.Si.</t>
  </si>
  <si>
    <t>Ichsan Invanni Baharuddin, S.T., M.Sc.</t>
  </si>
  <si>
    <t>PKM Pada Pengurus Himpunan Mahasiswa Jurusan (HMJ) Geografi FMIPA UNM Parangtambung Kota Makassar</t>
  </si>
  <si>
    <t>Mandiri</t>
  </si>
  <si>
    <t>Andi Baso Kaswar, S.Pd., M.Kom.</t>
  </si>
  <si>
    <t>199302152019031012</t>
  </si>
  <si>
    <t>Andi Akram Nur Risal, S.Pd., M.Kom.
Fhatiah Adiba, S.Pd., M.Cs.</t>
  </si>
  <si>
    <t>Pembinaan Kesadaran Bela Negara dan Pengenalan Kehidupan Kampus Mahasiswa Baru AKOM Bantaeng: Era Industri 4.0</t>
  </si>
  <si>
    <t>Ninik Rahayu Ashadi, S.Pd., M.Pd.</t>
  </si>
  <si>
    <t>199107282019032014</t>
  </si>
  <si>
    <t>Nurhijrah, S.Pd., M.Pd.</t>
  </si>
  <si>
    <t>Pelatihan Desain Media Pembelajaran Berbasis E-Learning di SMO Negeri 1 Bontonompo</t>
  </si>
  <si>
    <t>Aulia Sabril, S.T., M.T.</t>
  </si>
  <si>
    <t>198504262019031013</t>
  </si>
  <si>
    <t>Faisal Najamuddin, S.Pd., M.Eng.</t>
  </si>
  <si>
    <t>Pelatihan Pemrograman PLC Omron dengan CX Programmer Untuk Guru Produktif Teknik Elektronika di SMK Negeri 2 Makassar</t>
  </si>
  <si>
    <t>Dr. Edy Sabara, M.Si.</t>
  </si>
  <si>
    <t>Fitrah Asma Darmawan, S.Pd., M.Pd.
Labusab, S.Pd., M.T.</t>
  </si>
  <si>
    <t>Pelatihan Pembuatan Interface Kontrol Menggunakan HMI Untuk Guru Produktif Teknik Elektronika di SMK Negeri 2 Makassar</t>
  </si>
  <si>
    <t>Nurul Mukhlisah Abdal, S.Si., M.Si.</t>
  </si>
  <si>
    <t>199011202019032023</t>
  </si>
  <si>
    <t>Hilda Ashari, S.Pd., M.Pd.
Dwi Rezky A. Sulaiman, S.Psi., M.Si.
Shabrina Syntha Dewi, S.Pd., M.Pd.</t>
  </si>
  <si>
    <t>PKM Pelatihan Computational Thinking Pada Siswa SD Negeri Bonto-Bonto Kabupaten Pangkajene dan Kepulauan</t>
  </si>
  <si>
    <t>Muhammad Akil, S.Pd., M.T.</t>
  </si>
  <si>
    <t>198910102019031015</t>
  </si>
  <si>
    <t>Retyana Wahrini, S.Pd., M.Pd.
Nuridayanti, S.Pd., M.Pd.</t>
  </si>
  <si>
    <t>Pelatihan Elektropneumatic Untuk Guru Produktif Teknik Elektronika di SMK Negeri 2 Makassar</t>
  </si>
  <si>
    <t>Dr. Amir Pada, M.Pd.</t>
  </si>
  <si>
    <t>196312241987031002</t>
  </si>
  <si>
    <t>Shasliani, S.Pd., M.Pd.</t>
  </si>
  <si>
    <t>Bimbingan Penggunaan Bahan Ajar IPS Berbasis Macromedia Flash Pada Guru Sekolah Dasar Negeri N0. 12 Parepare</t>
  </si>
  <si>
    <t>Dr. Andi Nurochmah, M.Pd.</t>
  </si>
  <si>
    <t xml:space="preserve">195805181985032001
</t>
  </si>
  <si>
    <t>Drs. Andi Mappincara, M.Pd.
Drs. M. Bachtiar, M.Si.</t>
  </si>
  <si>
    <t>IbM Bagi Guru Dalam Penulisan Karya Tulis Ilmiah (PTK) di SMA Negeri 1 Wattan Soppeng</t>
  </si>
  <si>
    <t>Prof. Dr. H. Heri Tahir, S.H., M.H.</t>
  </si>
  <si>
    <t>1959010219870201001</t>
  </si>
  <si>
    <t>Prof. Dr. Muhammad Jufri, S.Psi., M.Si.
St. Junaeda, S.Ag., M.P.</t>
  </si>
  <si>
    <t>PKM Menyelamatkan Generasi Muda Dari Bahaya Narkoba</t>
  </si>
  <si>
    <t xml:space="preserve">Dr. Fatkhul Ulum, Lc., M.A.
</t>
  </si>
  <si>
    <t>Muh.  Bachtiar Syamsuddin, MA.</t>
  </si>
  <si>
    <t>PKM Pelatihan Tata Cara Shalat Sesuai Sunnah Nabi Saw. Kepada Jamaah Masjid Nahdhatus Sa'adah</t>
  </si>
  <si>
    <t>Dr. Yunitari Mustikawati, S.S., M.A.</t>
  </si>
  <si>
    <t>196906132006042001</t>
  </si>
  <si>
    <t>Training For English Literature Students in Writing APA (American Psychological Association) Style Reference List in Universitas Negeri Makassar/Pelatihan Penulisan Daftar Pustaka Format APA (American Psychological Association) Bagi Mahasiswa Sastra Inggris di Universitas Negeri Makassar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</si>
</sst>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3" formatCode="_(* #,##0.00_);_(* \(#,##0.00\);_(* &quot;-&quot;??_);_(@_)"/>
    <numFmt numFmtId="164" formatCode="_([$Rp-421]* #,##0_);_([$Rp-421]* \(#,##0\);_([$Rp-421]* &quot;-&quot;_);_(@_)"/>
    <numFmt numFmtId="165" formatCode="0;[Red]0"/>
    <numFmt numFmtId="166" formatCode="_([$Rp-421]* #,##0_);_([$Rp-421]* \(#,##0\);_([$Rp-421]* &quot;-&quot;??_);_(@_)"/>
    <numFmt numFmtId="167" formatCode="[$-409]mmm\-yy;@"/>
    <numFmt numFmtId="168" formatCode="_-[$Rp-421]* #,##0_-;\-[$Rp-421]* #,##0_-;_-[$Rp-421]* &quot;-&quot;_-;_-@_-"/>
  </numFmts>
  <fonts count="31" x14ac:knownFonts="1">
    <font>
      <sz val="11"/>
      <color theme="1"/>
      <name val="Calibri"/>
      <family val="2"/>
      <scheme val="minor"/>
    </font>
    <font>
      <sz val="11"/>
      <color theme="1"/>
      <name val="Calibri"/>
      <family val="2"/>
      <charset val="1"/>
      <scheme val="minor"/>
    </font>
    <font>
      <sz val="12"/>
      <color theme="1"/>
      <name val="Times New Roman"/>
      <family val="1"/>
    </font>
    <font>
      <sz val="11"/>
      <color theme="1"/>
      <name val="Calibri"/>
      <family val="2"/>
      <scheme val="minor"/>
    </font>
    <font>
      <sz val="11"/>
      <name val="Calibri"/>
      <family val="2"/>
      <scheme val="minor"/>
    </font>
    <font>
      <sz val="11"/>
      <color rgb="FF000000"/>
      <name val="Calibri"/>
      <family val="2"/>
      <scheme val="minor"/>
    </font>
    <font>
      <b/>
      <sz val="14"/>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2"/>
      <color rgb="FF000000"/>
      <name val="Calibri"/>
      <family val="2"/>
      <scheme val="minor"/>
    </font>
    <font>
      <sz val="10"/>
      <color theme="1"/>
      <name val="Calibri"/>
      <family val="2"/>
      <scheme val="minor"/>
    </font>
    <font>
      <sz val="12"/>
      <name val="Calibri"/>
      <family val="2"/>
      <scheme val="minor"/>
    </font>
    <font>
      <sz val="10"/>
      <color theme="1"/>
      <name val="Bookman Old Style"/>
      <family val="1"/>
    </font>
    <font>
      <sz val="10"/>
      <name val="Bookman Old Style"/>
      <family val="1"/>
    </font>
    <font>
      <sz val="10"/>
      <color theme="1"/>
      <name val="Times New Roman"/>
      <family val="1"/>
    </font>
    <font>
      <sz val="10"/>
      <name val="Times New Roman"/>
      <family val="1"/>
    </font>
    <font>
      <sz val="10"/>
      <color indexed="8"/>
      <name val="Times New Roman"/>
      <family val="1"/>
    </font>
    <font>
      <sz val="11"/>
      <color theme="1"/>
      <name val="Times New Roman"/>
      <family val="1"/>
    </font>
    <font>
      <sz val="10"/>
      <color theme="1" tint="0.14999847407452621"/>
      <name val="Times New Roman"/>
      <family val="1"/>
    </font>
    <font>
      <sz val="10"/>
      <color rgb="FF000000"/>
      <name val="Times New Roman"/>
      <family val="1"/>
    </font>
    <font>
      <sz val="9"/>
      <color theme="1"/>
      <name val="Times New Roman"/>
      <family val="1"/>
    </font>
    <font>
      <i/>
      <sz val="11"/>
      <color theme="1"/>
      <name val="Times New Roman"/>
      <family val="1"/>
    </font>
    <font>
      <i/>
      <sz val="12"/>
      <color theme="1"/>
      <name val="Times New Roman"/>
      <family val="1"/>
    </font>
    <font>
      <sz val="12"/>
      <color rgb="FF000000"/>
      <name val="Times New Roman"/>
      <family val="1"/>
    </font>
    <font>
      <sz val="11"/>
      <color rgb="FF000000"/>
      <name val="Times New Roman"/>
      <family val="1"/>
    </font>
    <font>
      <sz val="10"/>
      <color rgb="FF000000"/>
      <name val="Cambria"/>
      <family val="1"/>
    </font>
    <font>
      <sz val="10"/>
      <color indexed="8"/>
      <name val="Arial"/>
      <family val="2"/>
    </font>
    <font>
      <sz val="11"/>
      <color theme="1" tint="0.14999847407452621"/>
      <name val="Times New Roman"/>
      <family val="1"/>
    </font>
    <font>
      <sz val="11"/>
      <color indexed="8"/>
      <name val="Times New Roman"/>
      <family val="1"/>
    </font>
    <font>
      <b/>
      <sz val="12"/>
      <color theme="1"/>
      <name val="Times New Roman"/>
      <family val="1"/>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rgb="FF000000"/>
      </left>
      <right style="medium">
        <color rgb="FF000000"/>
      </right>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indexed="64"/>
      </top>
      <bottom/>
      <diagonal/>
    </border>
  </borders>
  <cellStyleXfs count="5">
    <xf numFmtId="0" fontId="0" fillId="0" borderId="0"/>
    <xf numFmtId="41"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0" fontId="1" fillId="0" borderId="0"/>
  </cellStyleXfs>
  <cellXfs count="305">
    <xf numFmtId="0" fontId="0" fillId="0" borderId="0" xfId="0"/>
    <xf numFmtId="0" fontId="0" fillId="0" borderId="1" xfId="0" applyBorder="1" applyAlignment="1">
      <alignment horizontal="center" vertical="center"/>
    </xf>
    <xf numFmtId="0" fontId="0" fillId="0" borderId="1" xfId="0" applyBorder="1" applyAlignment="1">
      <alignment vertical="center"/>
    </xf>
    <xf numFmtId="0" fontId="0" fillId="0" borderId="1" xfId="0" applyBorder="1" applyAlignment="1">
      <alignment vertical="center" wrapText="1"/>
    </xf>
    <xf numFmtId="0" fontId="0" fillId="0" borderId="1" xfId="0" applyBorder="1" applyAlignment="1">
      <alignment horizontal="left" vertical="center" wrapText="1"/>
    </xf>
    <xf numFmtId="0" fontId="0" fillId="0" borderId="1" xfId="0" quotePrefix="1" applyBorder="1" applyAlignment="1">
      <alignment horizontal="left" vertical="center" wrapText="1"/>
    </xf>
    <xf numFmtId="0" fontId="0" fillId="2" borderId="1" xfId="0" applyFill="1" applyBorder="1" applyAlignment="1">
      <alignment horizontal="left" vertical="center" wrapText="1"/>
    </xf>
    <xf numFmtId="0" fontId="0" fillId="0" borderId="0" xfId="0" applyAlignment="1">
      <alignment vertical="center"/>
    </xf>
    <xf numFmtId="0" fontId="0" fillId="2" borderId="0" xfId="0" applyFill="1"/>
    <xf numFmtId="0" fontId="0" fillId="2" borderId="1" xfId="0" applyFill="1" applyBorder="1" applyAlignment="1">
      <alignment horizontal="left" vertical="center"/>
    </xf>
    <xf numFmtId="0" fontId="0" fillId="0" borderId="0" xfId="0" applyAlignment="1">
      <alignment horizontal="left" vertical="center"/>
    </xf>
    <xf numFmtId="0" fontId="0" fillId="0" borderId="0" xfId="0" applyAlignment="1">
      <alignment wrapText="1"/>
    </xf>
    <xf numFmtId="0" fontId="0" fillId="0" borderId="0" xfId="0" applyAlignment="1">
      <alignment vertical="center" wrapText="1"/>
    </xf>
    <xf numFmtId="41" fontId="0" fillId="0" borderId="0" xfId="1" applyFont="1" applyAlignment="1">
      <alignment vertical="center"/>
    </xf>
    <xf numFmtId="0" fontId="0" fillId="0" borderId="0" xfId="0" applyBorder="1" applyAlignment="1">
      <alignment vertical="center"/>
    </xf>
    <xf numFmtId="0" fontId="0" fillId="2" borderId="0" xfId="0" applyFill="1" applyAlignment="1">
      <alignment horizontal="left" vertical="center"/>
    </xf>
    <xf numFmtId="0" fontId="0" fillId="2" borderId="1" xfId="0" applyFill="1" applyBorder="1" applyAlignment="1">
      <alignment vertical="center"/>
    </xf>
    <xf numFmtId="0" fontId="0" fillId="2" borderId="0" xfId="0" applyFill="1" applyAlignment="1">
      <alignment vertical="center"/>
    </xf>
    <xf numFmtId="0" fontId="2" fillId="2" borderId="1" xfId="0" applyFont="1" applyFill="1" applyBorder="1" applyAlignment="1">
      <alignment horizontal="center" vertical="center"/>
    </xf>
    <xf numFmtId="0" fontId="0" fillId="2" borderId="0" xfId="0" applyFill="1" applyAlignment="1">
      <alignment horizontal="center"/>
    </xf>
    <xf numFmtId="0" fontId="0" fillId="2" borderId="0" xfId="0" applyFill="1" applyAlignment="1">
      <alignment horizontal="left" vertical="center" wrapText="1"/>
    </xf>
    <xf numFmtId="0" fontId="2" fillId="2" borderId="1" xfId="0" applyFont="1" applyFill="1" applyBorder="1" applyAlignment="1">
      <alignment horizontal="center" vertical="center" wrapText="1"/>
    </xf>
    <xf numFmtId="0" fontId="0" fillId="2" borderId="0" xfId="0" applyFill="1" applyAlignment="1">
      <alignment vertical="center" wrapText="1"/>
    </xf>
    <xf numFmtId="41" fontId="0" fillId="2" borderId="0" xfId="1" applyFont="1" applyFill="1" applyAlignment="1">
      <alignment vertical="center"/>
    </xf>
    <xf numFmtId="0" fontId="4" fillId="0" borderId="1" xfId="0" applyFont="1" applyBorder="1" applyAlignment="1">
      <alignment horizontal="left" vertical="center" wrapText="1"/>
    </xf>
    <xf numFmtId="0" fontId="0" fillId="2" borderId="0" xfId="0" applyFill="1" applyBorder="1" applyAlignment="1">
      <alignment horizontal="center" vertical="top"/>
    </xf>
    <xf numFmtId="0" fontId="0" fillId="2" borderId="0" xfId="0" applyFill="1" applyBorder="1" applyAlignment="1">
      <alignment vertical="top" wrapText="1"/>
    </xf>
    <xf numFmtId="0" fontId="0" fillId="2" borderId="0" xfId="0" applyFill="1" applyAlignment="1">
      <alignment horizontal="center" vertical="center"/>
    </xf>
    <xf numFmtId="41" fontId="2" fillId="2" borderId="1" xfId="1" applyFont="1" applyFill="1" applyBorder="1" applyAlignment="1">
      <alignment horizontal="center" vertical="center" wrapText="1"/>
    </xf>
    <xf numFmtId="0" fontId="0" fillId="0" borderId="0" xfId="0" applyAlignment="1">
      <alignment horizontal="center"/>
    </xf>
    <xf numFmtId="0" fontId="0" fillId="2" borderId="0" xfId="0" applyFill="1" applyAlignment="1">
      <alignment wrapText="1"/>
    </xf>
    <xf numFmtId="0" fontId="0" fillId="2" borderId="0" xfId="0" applyFill="1" applyBorder="1" applyAlignment="1">
      <alignment horizontal="left" vertical="center" wrapText="1"/>
    </xf>
    <xf numFmtId="0" fontId="2" fillId="2" borderId="0" xfId="0" applyFont="1" applyFill="1" applyAlignment="1">
      <alignment vertical="center"/>
    </xf>
    <xf numFmtId="0" fontId="0" fillId="2" borderId="0" xfId="0" applyFill="1" applyBorder="1" applyAlignment="1">
      <alignment horizontal="left" vertical="top" wrapText="1"/>
    </xf>
    <xf numFmtId="0" fontId="2" fillId="2" borderId="0" xfId="0" applyFont="1" applyFill="1" applyBorder="1" applyAlignment="1">
      <alignment horizontal="center" vertical="center"/>
    </xf>
    <xf numFmtId="3" fontId="0" fillId="0" borderId="1" xfId="0" applyNumberFormat="1" applyBorder="1" applyAlignment="1">
      <alignment horizontal="left" vertical="center" wrapText="1"/>
    </xf>
    <xf numFmtId="0" fontId="4" fillId="2" borderId="0" xfId="0" applyFont="1" applyFill="1" applyAlignment="1">
      <alignment vertical="center" wrapText="1"/>
    </xf>
    <xf numFmtId="0" fontId="4" fillId="0" borderId="0" xfId="0" applyFont="1" applyAlignment="1">
      <alignment wrapText="1"/>
    </xf>
    <xf numFmtId="0" fontId="4" fillId="0" borderId="1" xfId="0" applyFont="1" applyBorder="1" applyAlignment="1">
      <alignment vertical="center" wrapText="1"/>
    </xf>
    <xf numFmtId="0" fontId="4" fillId="0" borderId="0" xfId="0" applyFont="1" applyAlignment="1">
      <alignment vertical="center" wrapText="1"/>
    </xf>
    <xf numFmtId="0" fontId="4" fillId="2" borderId="0" xfId="0" applyFont="1" applyFill="1" applyBorder="1" applyAlignment="1">
      <alignment vertical="top" wrapText="1"/>
    </xf>
    <xf numFmtId="0" fontId="4" fillId="2" borderId="0" xfId="0" applyFont="1" applyFill="1" applyAlignment="1">
      <alignment vertical="top" wrapText="1"/>
    </xf>
    <xf numFmtId="41" fontId="0" fillId="2" borderId="0" xfId="1" applyFont="1" applyFill="1" applyBorder="1" applyAlignment="1">
      <alignment horizontal="right" vertical="top"/>
    </xf>
    <xf numFmtId="41" fontId="0" fillId="2" borderId="0" xfId="1" applyFont="1" applyFill="1" applyAlignment="1">
      <alignment horizontal="right"/>
    </xf>
    <xf numFmtId="0" fontId="4" fillId="2" borderId="0" xfId="0" applyFont="1" applyFill="1" applyAlignment="1">
      <alignment horizontal="left" vertical="center" wrapText="1"/>
    </xf>
    <xf numFmtId="41" fontId="3" fillId="2" borderId="0" xfId="1" applyFont="1" applyFill="1" applyAlignment="1">
      <alignment horizontal="right" vertical="center"/>
    </xf>
    <xf numFmtId="41" fontId="3" fillId="0" borderId="0" xfId="1" applyFont="1" applyAlignment="1">
      <alignment horizontal="right" vertical="center"/>
    </xf>
    <xf numFmtId="0" fontId="0" fillId="0" borderId="0" xfId="0" applyAlignment="1">
      <alignment horizontal="center" vertical="center"/>
    </xf>
    <xf numFmtId="0" fontId="0" fillId="2" borderId="0" xfId="0" applyFill="1" applyAlignment="1">
      <alignment horizontal="left"/>
    </xf>
    <xf numFmtId="0" fontId="2" fillId="2" borderId="1" xfId="0" applyFont="1" applyFill="1" applyBorder="1" applyAlignment="1">
      <alignment horizontal="left" vertical="center"/>
    </xf>
    <xf numFmtId="0" fontId="0" fillId="0" borderId="1" xfId="0" applyBorder="1" applyAlignment="1">
      <alignment horizontal="left" vertical="center"/>
    </xf>
    <xf numFmtId="41" fontId="3" fillId="0" borderId="1" xfId="1" applyFont="1" applyBorder="1" applyAlignment="1">
      <alignment horizontal="right" vertical="center"/>
    </xf>
    <xf numFmtId="41" fontId="2" fillId="2" borderId="1" xfId="1" applyFont="1" applyFill="1" applyBorder="1" applyAlignment="1">
      <alignment horizontal="right" vertical="center" wrapText="1"/>
    </xf>
    <xf numFmtId="41" fontId="0" fillId="2" borderId="0" xfId="1" applyFont="1" applyFill="1" applyAlignment="1">
      <alignment horizontal="right" vertical="center"/>
    </xf>
    <xf numFmtId="0" fontId="2" fillId="2" borderId="1" xfId="0" applyFont="1" applyFill="1" applyBorder="1" applyAlignment="1">
      <alignment vertical="center"/>
    </xf>
    <xf numFmtId="0" fontId="0" fillId="0" borderId="0" xfId="0" applyAlignment="1"/>
    <xf numFmtId="41" fontId="0" fillId="0" borderId="0" xfId="1" applyFont="1" applyAlignment="1">
      <alignment horizontal="right" vertical="center"/>
    </xf>
    <xf numFmtId="0" fontId="0" fillId="0" borderId="0" xfId="0" applyAlignment="1">
      <alignment horizontal="left"/>
    </xf>
    <xf numFmtId="41" fontId="0" fillId="0" borderId="1" xfId="1" applyFont="1" applyBorder="1" applyAlignment="1">
      <alignment horizontal="left" vertical="center"/>
    </xf>
    <xf numFmtId="41" fontId="3" fillId="2" borderId="0" xfId="1" applyFont="1" applyFill="1" applyAlignment="1">
      <alignment horizontal="right"/>
    </xf>
    <xf numFmtId="41" fontId="0" fillId="2" borderId="0" xfId="1" applyFont="1" applyFill="1"/>
    <xf numFmtId="41" fontId="5" fillId="2" borderId="1" xfId="1" applyFont="1" applyFill="1" applyBorder="1" applyAlignment="1">
      <alignment vertical="top"/>
    </xf>
    <xf numFmtId="0" fontId="5" fillId="2" borderId="4" xfId="0" applyFont="1" applyFill="1" applyBorder="1" applyAlignment="1">
      <alignment horizontal="left" vertical="top" wrapText="1"/>
    </xf>
    <xf numFmtId="49" fontId="4" fillId="2" borderId="1" xfId="0" applyNumberFormat="1" applyFont="1" applyFill="1" applyBorder="1" applyAlignment="1">
      <alignment vertical="top"/>
    </xf>
    <xf numFmtId="0" fontId="0" fillId="2" borderId="1" xfId="0" applyFont="1" applyFill="1" applyBorder="1" applyAlignment="1">
      <alignment horizontal="left" vertical="center" wrapText="1"/>
    </xf>
    <xf numFmtId="0" fontId="0" fillId="2" borderId="4" xfId="0" applyFill="1" applyBorder="1" applyAlignment="1">
      <alignment horizontal="left" vertical="top" wrapText="1"/>
    </xf>
    <xf numFmtId="49" fontId="0" fillId="2" borderId="1" xfId="0" quotePrefix="1" applyNumberFormat="1" applyFill="1" applyBorder="1" applyAlignment="1">
      <alignment vertical="top" wrapText="1"/>
    </xf>
    <xf numFmtId="0" fontId="10" fillId="2" borderId="1" xfId="0" applyFont="1" applyFill="1" applyBorder="1" applyAlignment="1">
      <alignment vertical="top" wrapText="1"/>
    </xf>
    <xf numFmtId="49" fontId="11" fillId="2" borderId="1" xfId="0" applyNumberFormat="1" applyFont="1" applyFill="1" applyBorder="1" applyAlignment="1">
      <alignment horizontal="left" vertical="center" wrapText="1"/>
    </xf>
    <xf numFmtId="0" fontId="11"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49" fontId="9" fillId="2" borderId="1" xfId="0" quotePrefix="1" applyNumberFormat="1" applyFont="1" applyFill="1" applyBorder="1" applyAlignment="1">
      <alignment horizontal="left" vertical="center" wrapText="1"/>
    </xf>
    <xf numFmtId="0" fontId="9" fillId="2" borderId="1" xfId="0" quotePrefix="1" applyFont="1" applyFill="1" applyBorder="1" applyAlignment="1">
      <alignment horizontal="left" vertical="center" wrapText="1"/>
    </xf>
    <xf numFmtId="49" fontId="9" fillId="2" borderId="1" xfId="0" applyNumberFormat="1" applyFont="1" applyFill="1" applyBorder="1" applyAlignment="1">
      <alignment horizontal="left" vertical="center" wrapText="1"/>
    </xf>
    <xf numFmtId="0" fontId="12" fillId="2" borderId="1" xfId="0" applyFont="1" applyFill="1" applyBorder="1" applyAlignment="1">
      <alignment horizontal="left" vertical="center" wrapText="1"/>
    </xf>
    <xf numFmtId="0" fontId="9" fillId="2" borderId="1" xfId="0" applyFont="1" applyFill="1" applyBorder="1" applyAlignment="1">
      <alignment horizontal="left" vertical="center" wrapText="1"/>
    </xf>
    <xf numFmtId="37" fontId="9" fillId="2" borderId="1" xfId="1" applyNumberFormat="1" applyFont="1" applyFill="1" applyBorder="1" applyAlignment="1">
      <alignment horizontal="right" vertical="top" wrapText="1"/>
    </xf>
    <xf numFmtId="0" fontId="0" fillId="2" borderId="0" xfId="0" applyFill="1" applyBorder="1" applyAlignment="1">
      <alignment horizontal="left" vertical="center"/>
    </xf>
    <xf numFmtId="37" fontId="9" fillId="2" borderId="1" xfId="1" applyNumberFormat="1" applyFont="1" applyFill="1" applyBorder="1" applyAlignment="1">
      <alignment horizontal="left" vertical="top" wrapText="1"/>
    </xf>
    <xf numFmtId="0" fontId="12" fillId="2" borderId="5" xfId="0" applyFont="1" applyFill="1" applyBorder="1" applyAlignment="1">
      <alignment horizontal="left" vertical="center" wrapText="1"/>
    </xf>
    <xf numFmtId="49" fontId="9" fillId="2" borderId="5" xfId="0" quotePrefix="1" applyNumberFormat="1" applyFont="1" applyFill="1" applyBorder="1" applyAlignment="1">
      <alignment horizontal="left" vertical="center" wrapText="1"/>
    </xf>
    <xf numFmtId="0" fontId="9" fillId="2" borderId="5" xfId="0" quotePrefix="1" applyFont="1" applyFill="1" applyBorder="1" applyAlignment="1">
      <alignment horizontal="left" vertical="center" wrapText="1"/>
    </xf>
    <xf numFmtId="0" fontId="9" fillId="2" borderId="5" xfId="0" applyFont="1" applyFill="1" applyBorder="1" applyAlignment="1">
      <alignment horizontal="left" vertical="center" wrapText="1"/>
    </xf>
    <xf numFmtId="0" fontId="0" fillId="0" borderId="5" xfId="0" applyBorder="1" applyAlignment="1">
      <alignment vertical="center"/>
    </xf>
    <xf numFmtId="37" fontId="9" fillId="2" borderId="5" xfId="1" applyNumberFormat="1" applyFont="1" applyFill="1" applyBorder="1" applyAlignment="1">
      <alignment horizontal="left" vertical="top" wrapText="1"/>
    </xf>
    <xf numFmtId="37" fontId="0" fillId="2" borderId="0" xfId="0" applyNumberFormat="1" applyFill="1"/>
    <xf numFmtId="41" fontId="2" fillId="2" borderId="0" xfId="1" applyFont="1" applyFill="1" applyAlignment="1">
      <alignment vertical="center"/>
    </xf>
    <xf numFmtId="0" fontId="2" fillId="2" borderId="0" xfId="0" applyFont="1" applyFill="1" applyAlignment="1">
      <alignment horizontal="center" vertical="center"/>
    </xf>
    <xf numFmtId="41" fontId="0" fillId="0" borderId="0" xfId="1" applyFont="1"/>
    <xf numFmtId="0" fontId="0" fillId="2" borderId="1" xfId="0" applyFill="1" applyBorder="1" applyAlignment="1">
      <alignment horizontal="center"/>
    </xf>
    <xf numFmtId="37" fontId="9" fillId="2" borderId="5" xfId="1" applyNumberFormat="1" applyFont="1" applyFill="1" applyBorder="1" applyAlignment="1">
      <alignment horizontal="right" vertical="top" wrapText="1"/>
    </xf>
    <xf numFmtId="0" fontId="0" fillId="0" borderId="0" xfId="0" applyAlignment="1">
      <alignment horizontal="right"/>
    </xf>
    <xf numFmtId="0" fontId="0" fillId="2" borderId="1" xfId="0" applyFill="1" applyBorder="1" applyAlignment="1">
      <alignment horizontal="center" vertical="center"/>
    </xf>
    <xf numFmtId="0" fontId="7" fillId="2" borderId="1" xfId="0" applyFont="1" applyFill="1" applyBorder="1" applyAlignment="1">
      <alignment horizontal="center" vertical="center"/>
    </xf>
    <xf numFmtId="41" fontId="7" fillId="2" borderId="1" xfId="1" applyFont="1" applyFill="1" applyBorder="1" applyAlignment="1">
      <alignment horizontal="center" vertical="center"/>
    </xf>
    <xf numFmtId="41" fontId="0" fillId="2" borderId="0" xfId="0" applyNumberFormat="1" applyFill="1"/>
    <xf numFmtId="0" fontId="8" fillId="2" borderId="0" xfId="0" applyFont="1" applyFill="1"/>
    <xf numFmtId="0" fontId="7" fillId="2" borderId="0" xfId="0" applyFont="1" applyFill="1" applyAlignment="1">
      <alignment horizontal="center"/>
    </xf>
    <xf numFmtId="0" fontId="0" fillId="2" borderId="1" xfId="0" applyFill="1" applyBorder="1" applyAlignment="1">
      <alignment horizontal="center" vertical="center" wrapText="1"/>
    </xf>
    <xf numFmtId="41" fontId="0" fillId="2" borderId="1" xfId="1" applyFont="1" applyFill="1" applyBorder="1" applyAlignment="1">
      <alignment horizontal="center" vertical="center"/>
    </xf>
    <xf numFmtId="41" fontId="7" fillId="2" borderId="1" xfId="0" applyNumberFormat="1" applyFont="1" applyFill="1" applyBorder="1" applyAlignment="1">
      <alignment vertical="center"/>
    </xf>
    <xf numFmtId="0" fontId="14" fillId="2"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1" fontId="16" fillId="0" borderId="1" xfId="0" quotePrefix="1" applyNumberFormat="1" applyFont="1" applyFill="1" applyBorder="1" applyAlignment="1">
      <alignment horizontal="center" vertical="center"/>
    </xf>
    <xf numFmtId="164" fontId="14" fillId="2" borderId="4" xfId="3" applyNumberFormat="1" applyFont="1" applyFill="1" applyBorder="1" applyAlignment="1">
      <alignment horizontal="left" vertical="center" wrapText="1"/>
    </xf>
    <xf numFmtId="0" fontId="15" fillId="2" borderId="1" xfId="0" applyFont="1" applyFill="1" applyBorder="1" applyAlignment="1">
      <alignment horizontal="left" vertical="center" wrapText="1"/>
    </xf>
    <xf numFmtId="0" fontId="18" fillId="2" borderId="1" xfId="0" applyFont="1" applyFill="1" applyBorder="1"/>
    <xf numFmtId="164" fontId="16" fillId="2" borderId="1" xfId="3" applyNumberFormat="1" applyFont="1" applyFill="1" applyBorder="1" applyAlignment="1">
      <alignment horizontal="left" vertical="center" wrapText="1"/>
    </xf>
    <xf numFmtId="0" fontId="15" fillId="0" borderId="1" xfId="0"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16" fillId="0" borderId="1" xfId="0" applyFont="1" applyFill="1" applyBorder="1" applyAlignment="1">
      <alignment horizontal="left" vertical="center" wrapText="1"/>
    </xf>
    <xf numFmtId="1" fontId="16" fillId="0" borderId="1" xfId="0" quotePrefix="1" applyNumberFormat="1" applyFont="1" applyFill="1" applyBorder="1" applyAlignment="1">
      <alignment horizontal="center" vertical="center" wrapText="1"/>
    </xf>
    <xf numFmtId="165" fontId="15" fillId="0" borderId="1" xfId="0" quotePrefix="1"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xf>
    <xf numFmtId="0" fontId="19" fillId="0" borderId="1" xfId="0" applyFont="1" applyFill="1" applyBorder="1" applyAlignment="1">
      <alignment vertical="center" wrapText="1"/>
    </xf>
    <xf numFmtId="0" fontId="20" fillId="0" borderId="1" xfId="0" applyFont="1" applyFill="1" applyBorder="1" applyAlignment="1">
      <alignment horizontal="center" vertical="center" wrapText="1"/>
    </xf>
    <xf numFmtId="166" fontId="15" fillId="0" borderId="1" xfId="1" applyNumberFormat="1" applyFont="1" applyFill="1" applyBorder="1" applyAlignment="1">
      <alignment horizontal="center" vertical="center"/>
    </xf>
    <xf numFmtId="0" fontId="15" fillId="0" borderId="1" xfId="0" applyFont="1" applyFill="1" applyBorder="1" applyAlignment="1">
      <alignment vertical="center" wrapText="1"/>
    </xf>
    <xf numFmtId="0" fontId="17" fillId="0" borderId="1" xfId="0" quotePrefix="1" applyFont="1" applyFill="1" applyBorder="1" applyAlignment="1">
      <alignment horizontal="center" vertical="center" wrapText="1"/>
    </xf>
    <xf numFmtId="164" fontId="16" fillId="2" borderId="4" xfId="3" applyNumberFormat="1" applyFont="1" applyFill="1" applyBorder="1" applyAlignment="1">
      <alignment horizontal="left" vertical="center" wrapText="1"/>
    </xf>
    <xf numFmtId="0" fontId="15" fillId="0" borderId="1" xfId="0" applyFont="1" applyBorder="1" applyAlignment="1">
      <alignment horizontal="left" vertical="center" wrapText="1"/>
    </xf>
    <xf numFmtId="0" fontId="20" fillId="0" borderId="1" xfId="0" applyFont="1" applyFill="1" applyBorder="1" applyAlignment="1">
      <alignment horizontal="left" vertical="center" wrapText="1"/>
    </xf>
    <xf numFmtId="0" fontId="18" fillId="0" borderId="1" xfId="0" applyFont="1" applyBorder="1" applyAlignment="1">
      <alignment horizontal="center" vertical="center"/>
    </xf>
    <xf numFmtId="41" fontId="0" fillId="0" borderId="0" xfId="0" applyNumberFormat="1"/>
    <xf numFmtId="41" fontId="0" fillId="0" borderId="0" xfId="0" applyNumberFormat="1" applyAlignment="1">
      <alignment vertical="center"/>
    </xf>
    <xf numFmtId="41" fontId="0" fillId="0" borderId="0" xfId="0" applyNumberFormat="1" applyAlignment="1">
      <alignment horizontal="left"/>
    </xf>
    <xf numFmtId="41" fontId="0" fillId="2" borderId="0" xfId="0" applyNumberFormat="1" applyFill="1" applyAlignment="1">
      <alignment horizontal="center" vertical="center"/>
    </xf>
    <xf numFmtId="164" fontId="0" fillId="2" borderId="0" xfId="0" applyNumberFormat="1" applyFill="1"/>
    <xf numFmtId="41" fontId="7" fillId="2" borderId="1" xfId="0" applyNumberFormat="1" applyFont="1" applyFill="1" applyBorder="1" applyAlignment="1">
      <alignment horizontal="center" vertical="center"/>
    </xf>
    <xf numFmtId="41" fontId="7" fillId="2" borderId="0" xfId="1" applyFont="1" applyFill="1"/>
    <xf numFmtId="0" fontId="7" fillId="2" borderId="0" xfId="0" applyFont="1" applyFill="1"/>
    <xf numFmtId="0" fontId="7" fillId="0" borderId="0" xfId="0" applyFont="1" applyAlignment="1">
      <alignment horizontal="center"/>
    </xf>
    <xf numFmtId="0" fontId="7" fillId="0" borderId="0" xfId="0" applyFont="1" applyAlignment="1">
      <alignment horizontal="center" vertical="center"/>
    </xf>
    <xf numFmtId="0" fontId="0" fillId="2" borderId="1" xfId="0" applyFont="1" applyFill="1" applyBorder="1" applyAlignment="1">
      <alignment vertical="center" wrapText="1"/>
    </xf>
    <xf numFmtId="0" fontId="0" fillId="2" borderId="1" xfId="0" applyFont="1" applyFill="1" applyBorder="1" applyAlignment="1">
      <alignment horizontal="center"/>
    </xf>
    <xf numFmtId="0" fontId="0" fillId="2" borderId="4" xfId="0" applyFont="1" applyFill="1" applyBorder="1" applyAlignment="1">
      <alignment horizontal="center"/>
    </xf>
    <xf numFmtId="0" fontId="0" fillId="2" borderId="1" xfId="0" applyFont="1" applyFill="1" applyBorder="1" applyAlignment="1">
      <alignment horizontal="center" vertical="center" wrapText="1"/>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1" xfId="0" applyFont="1" applyFill="1" applyBorder="1" applyAlignment="1">
      <alignment vertical="center"/>
    </xf>
    <xf numFmtId="0" fontId="0" fillId="2" borderId="3" xfId="0" applyFill="1" applyBorder="1" applyAlignment="1">
      <alignment horizontal="center" vertical="center"/>
    </xf>
    <xf numFmtId="41" fontId="15" fillId="0" borderId="2" xfId="0" applyNumberFormat="1" applyFont="1" applyFill="1" applyBorder="1" applyAlignment="1">
      <alignment horizontal="center" vertical="center" wrapText="1"/>
    </xf>
    <xf numFmtId="0" fontId="18" fillId="0" borderId="7" xfId="0" applyFont="1" applyBorder="1" applyAlignment="1">
      <alignment horizontal="justify" vertical="center"/>
    </xf>
    <xf numFmtId="1" fontId="16" fillId="0" borderId="1" xfId="0" quotePrefix="1" applyNumberFormat="1" applyFont="1" applyFill="1" applyBorder="1" applyAlignment="1">
      <alignment horizontal="left" vertical="center" wrapText="1"/>
    </xf>
    <xf numFmtId="41" fontId="15" fillId="2" borderId="2" xfId="0" applyNumberFormat="1" applyFont="1" applyFill="1" applyBorder="1" applyAlignment="1">
      <alignment horizontal="center" vertical="center" wrapText="1"/>
    </xf>
    <xf numFmtId="0" fontId="15" fillId="2" borderId="1" xfId="0" applyFont="1" applyFill="1" applyBorder="1" applyAlignment="1">
      <alignment vertical="center" wrapText="1"/>
    </xf>
    <xf numFmtId="0" fontId="18" fillId="0" borderId="1" xfId="0" applyFont="1" applyBorder="1" applyAlignment="1">
      <alignment horizontal="justify" vertical="center" wrapText="1"/>
    </xf>
    <xf numFmtId="0" fontId="18" fillId="0" borderId="8" xfId="0" applyFont="1" applyBorder="1" applyAlignment="1">
      <alignment horizontal="justify" vertical="center"/>
    </xf>
    <xf numFmtId="0" fontId="18" fillId="0" borderId="9" xfId="0" applyFont="1" applyBorder="1" applyAlignment="1">
      <alignment horizontal="justify" vertical="center"/>
    </xf>
    <xf numFmtId="0" fontId="18" fillId="0" borderId="1" xfId="0" applyFont="1" applyBorder="1" applyAlignment="1">
      <alignment wrapText="1"/>
    </xf>
    <xf numFmtId="0" fontId="18" fillId="0" borderId="10" xfId="0" applyFont="1" applyBorder="1" applyAlignment="1">
      <alignment horizontal="justify" vertical="center" wrapText="1"/>
    </xf>
    <xf numFmtId="0" fontId="18" fillId="0" borderId="12" xfId="0" applyFont="1" applyBorder="1" applyAlignment="1">
      <alignment horizontal="justify" vertical="center" wrapText="1"/>
    </xf>
    <xf numFmtId="0" fontId="17" fillId="0" borderId="1" xfId="0" quotePrefix="1" applyFont="1" applyBorder="1" applyAlignment="1">
      <alignment horizontal="center" vertical="center" wrapText="1"/>
    </xf>
    <xf numFmtId="41" fontId="15" fillId="0" borderId="1" xfId="0" applyNumberFormat="1" applyFont="1" applyBorder="1" applyAlignment="1">
      <alignment vertical="center" wrapText="1"/>
    </xf>
    <xf numFmtId="0" fontId="17" fillId="2" borderId="1" xfId="0" quotePrefix="1" applyFont="1" applyFill="1" applyBorder="1" applyAlignment="1">
      <alignment horizontal="center" vertical="center" wrapText="1"/>
    </xf>
    <xf numFmtId="41" fontId="15" fillId="2" borderId="1" xfId="0" applyNumberFormat="1" applyFont="1" applyFill="1" applyBorder="1" applyAlignment="1">
      <alignment vertical="center" wrapText="1"/>
    </xf>
    <xf numFmtId="0" fontId="15" fillId="0" borderId="1" xfId="0" applyFont="1" applyBorder="1" applyAlignment="1">
      <alignment horizontal="center" vertical="center" wrapText="1"/>
    </xf>
    <xf numFmtId="1" fontId="16" fillId="2" borderId="1" xfId="0" quotePrefix="1" applyNumberFormat="1"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41" fontId="2" fillId="2" borderId="5" xfId="1" applyFont="1" applyFill="1" applyBorder="1" applyAlignment="1">
      <alignment horizontal="right" vertical="center" wrapText="1"/>
    </xf>
    <xf numFmtId="0" fontId="0" fillId="0" borderId="1" xfId="0" applyBorder="1" applyAlignment="1">
      <alignment wrapText="1"/>
    </xf>
    <xf numFmtId="0" fontId="18" fillId="0" borderId="7" xfId="0" applyFont="1" applyBorder="1" applyAlignment="1">
      <alignment horizontal="justify" vertical="center" wrapText="1"/>
    </xf>
    <xf numFmtId="0" fontId="21" fillId="0" borderId="1" xfId="0" applyFont="1" applyFill="1" applyBorder="1" applyAlignment="1">
      <alignment vertical="center" wrapText="1"/>
    </xf>
    <xf numFmtId="167" fontId="16" fillId="2" borderId="1" xfId="0" applyNumberFormat="1" applyFont="1" applyFill="1" applyBorder="1" applyAlignment="1">
      <alignment vertical="center" wrapText="1"/>
    </xf>
    <xf numFmtId="41" fontId="15" fillId="0" borderId="1" xfId="0" applyNumberFormat="1" applyFont="1" applyFill="1" applyBorder="1" applyAlignment="1">
      <alignment horizontal="center" vertical="center" wrapText="1"/>
    </xf>
    <xf numFmtId="41" fontId="16" fillId="2" borderId="1" xfId="0" applyNumberFormat="1" applyFont="1" applyFill="1" applyBorder="1" applyAlignment="1">
      <alignment horizontal="center" vertical="center" wrapText="1"/>
    </xf>
    <xf numFmtId="0" fontId="12" fillId="2" borderId="6" xfId="0" applyFont="1" applyFill="1" applyBorder="1" applyAlignment="1">
      <alignment horizontal="left" vertical="center" wrapText="1"/>
    </xf>
    <xf numFmtId="49" fontId="9" fillId="2" borderId="6" xfId="0" quotePrefix="1" applyNumberFormat="1" applyFont="1" applyFill="1" applyBorder="1" applyAlignment="1">
      <alignment horizontal="left" vertical="center" wrapText="1"/>
    </xf>
    <xf numFmtId="0" fontId="9" fillId="2" borderId="6" xfId="0" quotePrefix="1" applyFont="1" applyFill="1" applyBorder="1" applyAlignment="1">
      <alignment horizontal="left" vertical="center" wrapText="1"/>
    </xf>
    <xf numFmtId="0" fontId="9" fillId="2" borderId="6" xfId="0" applyFont="1" applyFill="1" applyBorder="1" applyAlignment="1">
      <alignment horizontal="left" vertical="center" wrapText="1"/>
    </xf>
    <xf numFmtId="37" fontId="9" fillId="2" borderId="3" xfId="1" applyNumberFormat="1" applyFont="1" applyFill="1" applyBorder="1" applyAlignment="1">
      <alignment horizontal="right" vertical="top" wrapText="1"/>
    </xf>
    <xf numFmtId="0" fontId="18" fillId="0" borderId="1" xfId="0" applyFont="1" applyBorder="1" applyAlignment="1">
      <alignment vertical="center" wrapText="1"/>
    </xf>
    <xf numFmtId="0" fontId="22" fillId="0" borderId="1" xfId="0" applyFont="1" applyBorder="1" applyAlignment="1">
      <alignment horizontal="justify" vertical="center" wrapText="1"/>
    </xf>
    <xf numFmtId="168" fontId="21" fillId="0" borderId="1" xfId="0" applyNumberFormat="1" applyFont="1" applyFill="1" applyBorder="1" applyAlignment="1">
      <alignment vertical="center"/>
    </xf>
    <xf numFmtId="0" fontId="2" fillId="0" borderId="7" xfId="0" applyFont="1" applyBorder="1" applyAlignment="1">
      <alignment horizontal="justify" vertical="center" wrapText="1"/>
    </xf>
    <xf numFmtId="0" fontId="15" fillId="0" borderId="1" xfId="0" applyFont="1" applyFill="1" applyBorder="1" applyAlignment="1">
      <alignment horizontal="center" vertical="center"/>
    </xf>
    <xf numFmtId="49" fontId="17" fillId="0" borderId="1" xfId="0" quotePrefix="1" applyNumberFormat="1" applyFont="1" applyFill="1" applyBorder="1" applyAlignment="1">
      <alignment horizontal="center" vertical="center"/>
    </xf>
    <xf numFmtId="0" fontId="0" fillId="0" borderId="1" xfId="0" applyBorder="1"/>
    <xf numFmtId="0" fontId="2" fillId="0" borderId="8" xfId="0" applyFont="1" applyBorder="1" applyAlignment="1">
      <alignment horizontal="justify" vertical="center" wrapText="1"/>
    </xf>
    <xf numFmtId="0" fontId="2" fillId="0" borderId="7" xfId="0" applyFont="1" applyBorder="1" applyAlignment="1">
      <alignment vertical="center" wrapText="1"/>
    </xf>
    <xf numFmtId="0" fontId="2" fillId="0" borderId="13" xfId="0" applyFont="1" applyBorder="1" applyAlignment="1">
      <alignment vertical="center" wrapText="1"/>
    </xf>
    <xf numFmtId="168" fontId="21" fillId="2" borderId="1" xfId="0" applyNumberFormat="1" applyFont="1" applyFill="1" applyBorder="1" applyAlignment="1">
      <alignment vertical="center"/>
    </xf>
    <xf numFmtId="0" fontId="15" fillId="2" borderId="1" xfId="0" applyFont="1" applyFill="1" applyBorder="1" applyAlignment="1">
      <alignment horizontal="center" vertical="center"/>
    </xf>
    <xf numFmtId="49" fontId="17" fillId="2" borderId="1" xfId="0" quotePrefix="1" applyNumberFormat="1" applyFont="1" applyFill="1" applyBorder="1" applyAlignment="1">
      <alignment horizontal="center" vertical="center"/>
    </xf>
    <xf numFmtId="49" fontId="16" fillId="0" borderId="1" xfId="0" quotePrefix="1" applyNumberFormat="1" applyFont="1" applyFill="1" applyBorder="1" applyAlignment="1">
      <alignment horizontal="center" vertical="center"/>
    </xf>
    <xf numFmtId="166" fontId="15" fillId="0" borderId="1" xfId="0" applyNumberFormat="1" applyFont="1" applyFill="1" applyBorder="1" applyAlignment="1">
      <alignment horizontal="center" vertical="center"/>
    </xf>
    <xf numFmtId="0" fontId="24" fillId="0" borderId="7" xfId="0" applyFont="1" applyBorder="1" applyAlignment="1">
      <alignment horizontal="justify" vertical="center" wrapText="1"/>
    </xf>
    <xf numFmtId="0" fontId="17" fillId="2" borderId="1" xfId="0" quotePrefix="1" applyFont="1" applyFill="1" applyBorder="1" applyAlignment="1">
      <alignment vertical="center" wrapText="1"/>
    </xf>
    <xf numFmtId="0" fontId="24" fillId="0" borderId="8" xfId="0" applyFont="1" applyBorder="1" applyAlignment="1">
      <alignment horizontal="justify" vertical="center" wrapText="1"/>
    </xf>
    <xf numFmtId="1" fontId="16" fillId="2" borderId="1" xfId="0" quotePrefix="1" applyNumberFormat="1" applyFont="1" applyFill="1" applyBorder="1" applyAlignment="1">
      <alignment horizontal="left" vertical="center" wrapText="1"/>
    </xf>
    <xf numFmtId="166" fontId="15" fillId="2" borderId="1" xfId="0" applyNumberFormat="1" applyFont="1" applyFill="1" applyBorder="1" applyAlignment="1">
      <alignment horizontal="center" vertical="center"/>
    </xf>
    <xf numFmtId="168" fontId="15" fillId="0" borderId="3" xfId="0" applyNumberFormat="1" applyFont="1" applyFill="1" applyBorder="1" applyAlignment="1">
      <alignment vertical="center"/>
    </xf>
    <xf numFmtId="0" fontId="15" fillId="0" borderId="3" xfId="0" applyFont="1" applyFill="1" applyBorder="1" applyAlignment="1">
      <alignment vertical="center" wrapText="1"/>
    </xf>
    <xf numFmtId="168" fontId="15" fillId="0" borderId="1" xfId="0" applyNumberFormat="1" applyFont="1" applyFill="1" applyBorder="1" applyAlignment="1">
      <alignment vertical="center"/>
    </xf>
    <xf numFmtId="49" fontId="15" fillId="0" borderId="1" xfId="0" applyNumberFormat="1" applyFont="1" applyFill="1" applyBorder="1" applyAlignment="1">
      <alignment horizontal="left" vertical="center" wrapText="1"/>
    </xf>
    <xf numFmtId="49" fontId="16" fillId="0" borderId="1" xfId="0" quotePrefix="1" applyNumberFormat="1" applyFont="1" applyFill="1" applyBorder="1" applyAlignment="1">
      <alignment horizontal="left" vertical="center" wrapText="1"/>
    </xf>
    <xf numFmtId="0" fontId="15" fillId="0" borderId="1" xfId="0" applyFont="1" applyFill="1" applyBorder="1" applyAlignment="1">
      <alignment horizontal="justify" vertical="center" wrapText="1"/>
    </xf>
    <xf numFmtId="0" fontId="18" fillId="0" borderId="11" xfId="0" applyFont="1" applyBorder="1" applyAlignment="1">
      <alignment vertical="center" wrapText="1"/>
    </xf>
    <xf numFmtId="0" fontId="18" fillId="0" borderId="10" xfId="0" applyFont="1" applyBorder="1" applyAlignment="1">
      <alignment vertical="center" wrapText="1"/>
    </xf>
    <xf numFmtId="49" fontId="16" fillId="0" borderId="1" xfId="0" applyNumberFormat="1" applyFont="1" applyFill="1" applyBorder="1" applyAlignment="1">
      <alignment horizontal="left" vertical="center" wrapText="1"/>
    </xf>
    <xf numFmtId="0" fontId="16" fillId="0" borderId="1" xfId="0" applyFont="1" applyFill="1" applyBorder="1" applyAlignment="1">
      <alignment horizontal="justify" vertical="center" wrapText="1"/>
    </xf>
    <xf numFmtId="49" fontId="15" fillId="2" borderId="1" xfId="0" applyNumberFormat="1" applyFont="1" applyFill="1" applyBorder="1" applyAlignment="1">
      <alignment vertical="center" wrapText="1"/>
    </xf>
    <xf numFmtId="49" fontId="16" fillId="2" borderId="1" xfId="0" quotePrefix="1" applyNumberFormat="1" applyFont="1" applyFill="1" applyBorder="1" applyAlignment="1">
      <alignment horizontal="left" vertical="center" wrapText="1"/>
    </xf>
    <xf numFmtId="49" fontId="15" fillId="0" borderId="1" xfId="0" applyNumberFormat="1" applyFont="1" applyFill="1" applyBorder="1" applyAlignment="1">
      <alignment vertical="center" wrapText="1"/>
    </xf>
    <xf numFmtId="0" fontId="21" fillId="0" borderId="1" xfId="0" applyFont="1" applyFill="1" applyBorder="1" applyAlignment="1">
      <alignment horizontal="left" vertical="center" wrapText="1"/>
    </xf>
    <xf numFmtId="166" fontId="15" fillId="0" borderId="1" xfId="0" applyNumberFormat="1" applyFont="1" applyFill="1" applyBorder="1" applyAlignment="1">
      <alignment vertical="center"/>
    </xf>
    <xf numFmtId="1" fontId="17" fillId="0" borderId="1" xfId="0" quotePrefix="1" applyNumberFormat="1" applyFont="1" applyFill="1" applyBorder="1" applyAlignment="1">
      <alignment horizontal="center" vertical="center" wrapText="1"/>
    </xf>
    <xf numFmtId="0" fontId="15" fillId="0" borderId="3" xfId="0" applyFont="1" applyFill="1" applyBorder="1" applyAlignment="1">
      <alignment horizontal="left" vertical="center" wrapText="1"/>
    </xf>
    <xf numFmtId="0" fontId="0" fillId="0" borderId="3" xfId="0" applyBorder="1"/>
    <xf numFmtId="0" fontId="16" fillId="0" borderId="3" xfId="4" applyFont="1" applyFill="1" applyBorder="1" applyAlignment="1">
      <alignment horizontal="center" vertical="center" wrapText="1"/>
    </xf>
    <xf numFmtId="164" fontId="15" fillId="0" borderId="3" xfId="1" applyNumberFormat="1" applyFont="1" applyFill="1" applyBorder="1" applyAlignment="1">
      <alignment vertical="center"/>
    </xf>
    <xf numFmtId="164" fontId="15" fillId="0" borderId="1" xfId="1" applyNumberFormat="1" applyFont="1" applyFill="1" applyBorder="1" applyAlignment="1">
      <alignment vertical="center"/>
    </xf>
    <xf numFmtId="164" fontId="16" fillId="0" borderId="1" xfId="1" applyNumberFormat="1" applyFont="1" applyFill="1" applyBorder="1" applyAlignment="1">
      <alignment vertical="center"/>
    </xf>
    <xf numFmtId="41" fontId="15" fillId="0" borderId="1" xfId="1" applyNumberFormat="1" applyFont="1" applyFill="1" applyBorder="1" applyAlignment="1">
      <alignment vertical="center"/>
    </xf>
    <xf numFmtId="37" fontId="9" fillId="2" borderId="4" xfId="1" applyNumberFormat="1" applyFont="1" applyFill="1" applyBorder="1" applyAlignment="1">
      <alignment horizontal="right" vertical="top" wrapText="1"/>
    </xf>
    <xf numFmtId="0" fontId="15" fillId="3" borderId="1" xfId="0" applyFont="1" applyFill="1" applyBorder="1" applyAlignment="1">
      <alignment vertical="center" wrapText="1"/>
    </xf>
    <xf numFmtId="0" fontId="15" fillId="3" borderId="1" xfId="0" quotePrefix="1" applyFont="1" applyFill="1" applyBorder="1" applyAlignment="1">
      <alignment horizontal="center" vertical="center" wrapText="1"/>
    </xf>
    <xf numFmtId="164" fontId="15" fillId="3" borderId="1" xfId="1" applyNumberFormat="1" applyFont="1" applyFill="1" applyBorder="1" applyAlignment="1">
      <alignment vertical="center"/>
    </xf>
    <xf numFmtId="167" fontId="16" fillId="0" borderId="1" xfId="0" applyNumberFormat="1" applyFont="1" applyFill="1" applyBorder="1" applyAlignment="1">
      <alignment horizontal="left" vertical="center" wrapText="1"/>
    </xf>
    <xf numFmtId="0" fontId="25" fillId="0" borderId="8" xfId="0" applyFont="1" applyBorder="1" applyAlignment="1">
      <alignment horizontal="justify" vertical="center" wrapText="1"/>
    </xf>
    <xf numFmtId="164" fontId="15" fillId="0" borderId="1" xfId="0" applyNumberFormat="1" applyFont="1" applyFill="1" applyBorder="1"/>
    <xf numFmtId="0" fontId="25" fillId="0" borderId="7" xfId="0" applyFont="1" applyBorder="1" applyAlignment="1">
      <alignment horizontal="justify" vertical="center" wrapText="1"/>
    </xf>
    <xf numFmtId="167" fontId="16" fillId="0" borderId="1" xfId="0" applyNumberFormat="1" applyFont="1" applyFill="1" applyBorder="1" applyAlignment="1">
      <alignment vertical="center" wrapText="1"/>
    </xf>
    <xf numFmtId="0" fontId="0" fillId="0" borderId="5" xfId="0" applyBorder="1"/>
    <xf numFmtId="0" fontId="25" fillId="0" borderId="0" xfId="0" applyFont="1" applyBorder="1" applyAlignment="1">
      <alignment horizontal="justify" vertical="center" wrapText="1"/>
    </xf>
    <xf numFmtId="0" fontId="26" fillId="0" borderId="1" xfId="0" applyFont="1" applyFill="1" applyBorder="1" applyAlignment="1">
      <alignment horizontal="left" vertical="center" wrapText="1"/>
    </xf>
    <xf numFmtId="0" fontId="28" fillId="0" borderId="1" xfId="0" applyFont="1" applyFill="1" applyBorder="1" applyAlignment="1">
      <alignment horizontal="left" vertical="center" wrapText="1"/>
    </xf>
    <xf numFmtId="0" fontId="0" fillId="0" borderId="1" xfId="0" applyFill="1" applyBorder="1"/>
    <xf numFmtId="0" fontId="29" fillId="0" borderId="1" xfId="0" quotePrefix="1" applyFont="1" applyFill="1" applyBorder="1" applyAlignment="1">
      <alignment horizontal="center" vertical="center" wrapText="1"/>
    </xf>
    <xf numFmtId="0" fontId="24" fillId="0" borderId="1" xfId="0" applyFont="1" applyBorder="1" applyAlignment="1">
      <alignment horizontal="justify" vertical="center" wrapText="1"/>
    </xf>
    <xf numFmtId="166" fontId="18" fillId="0" borderId="1" xfId="1" applyNumberFormat="1" applyFont="1" applyFill="1" applyBorder="1" applyAlignment="1">
      <alignment horizontal="center" vertical="center"/>
    </xf>
    <xf numFmtId="0" fontId="18" fillId="0" borderId="1" xfId="0" applyFont="1" applyFill="1" applyBorder="1" applyAlignment="1">
      <alignment horizontal="left" vertical="center" wrapText="1"/>
    </xf>
    <xf numFmtId="0" fontId="25" fillId="0" borderId="1"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2" fillId="0" borderId="1" xfId="0" applyFont="1" applyBorder="1" applyAlignment="1">
      <alignment horizontal="justify" vertical="center" wrapText="1"/>
    </xf>
    <xf numFmtId="0" fontId="29" fillId="0" borderId="1" xfId="0" quotePrefix="1" applyFont="1" applyFill="1" applyBorder="1" applyAlignment="1">
      <alignment horizontal="center" wrapText="1"/>
    </xf>
    <xf numFmtId="0" fontId="24" fillId="0" borderId="1" xfId="0" applyFont="1" applyBorder="1" applyAlignment="1">
      <alignment horizontal="center" vertical="center" wrapText="1"/>
    </xf>
    <xf numFmtId="0" fontId="24" fillId="0" borderId="1" xfId="0" applyFont="1" applyBorder="1" applyAlignment="1">
      <alignment wrapText="1"/>
    </xf>
    <xf numFmtId="0" fontId="24" fillId="0" borderId="1" xfId="0" applyFont="1" applyBorder="1"/>
    <xf numFmtId="0" fontId="24" fillId="0" borderId="1" xfId="0" applyFont="1" applyBorder="1" applyAlignment="1">
      <alignment vertical="center" wrapText="1"/>
    </xf>
    <xf numFmtId="0" fontId="18" fillId="0" borderId="1" xfId="0" applyFont="1" applyFill="1" applyBorder="1" applyAlignment="1">
      <alignment vertical="center" wrapText="1"/>
    </xf>
    <xf numFmtId="0" fontId="0" fillId="0" borderId="5" xfId="0" applyFill="1" applyBorder="1" applyAlignment="1">
      <alignment vertical="center"/>
    </xf>
    <xf numFmtId="0" fontId="24" fillId="0" borderId="1" xfId="0" applyFont="1" applyFill="1" applyBorder="1" applyAlignment="1">
      <alignment horizontal="justify" vertical="center" wrapText="1"/>
    </xf>
    <xf numFmtId="0" fontId="0" fillId="0" borderId="1" xfId="0" applyFill="1" applyBorder="1" applyAlignment="1">
      <alignment vertical="center"/>
    </xf>
    <xf numFmtId="41" fontId="0" fillId="0" borderId="0" xfId="0" applyNumberFormat="1" applyFill="1"/>
    <xf numFmtId="0" fontId="0" fillId="0" borderId="0" xfId="0" applyFill="1" applyAlignment="1">
      <alignment horizontal="center"/>
    </xf>
    <xf numFmtId="0" fontId="0" fillId="0" borderId="0" xfId="0" applyFill="1"/>
    <xf numFmtId="0" fontId="2" fillId="0" borderId="1" xfId="0" applyFont="1" applyFill="1" applyBorder="1" applyAlignment="1">
      <alignment vertical="center" wrapText="1"/>
    </xf>
    <xf numFmtId="0" fontId="24" fillId="0" borderId="1" xfId="0" applyFont="1" applyFill="1" applyBorder="1" applyAlignment="1">
      <alignment vertical="center" wrapText="1"/>
    </xf>
    <xf numFmtId="0" fontId="7" fillId="0" borderId="0" xfId="0" applyFont="1" applyFill="1" applyAlignment="1">
      <alignment horizontal="center"/>
    </xf>
    <xf numFmtId="0" fontId="0" fillId="0" borderId="0" xfId="0" applyFill="1" applyBorder="1"/>
    <xf numFmtId="0" fontId="28" fillId="0" borderId="5" xfId="0" applyFont="1" applyFill="1" applyBorder="1" applyAlignment="1">
      <alignment horizontal="left" vertical="center" wrapText="1"/>
    </xf>
    <xf numFmtId="0" fontId="0" fillId="0" borderId="5" xfId="0" applyFill="1" applyBorder="1"/>
    <xf numFmtId="0" fontId="29" fillId="0" borderId="5" xfId="0" quotePrefix="1" applyFont="1" applyFill="1" applyBorder="1" applyAlignment="1">
      <alignment horizontal="center" vertical="center" wrapText="1"/>
    </xf>
    <xf numFmtId="0" fontId="24" fillId="0" borderId="5" xfId="0" applyFont="1" applyFill="1" applyBorder="1" applyAlignment="1">
      <alignment horizontal="justify" vertical="center" wrapText="1"/>
    </xf>
    <xf numFmtId="166" fontId="18" fillId="0" borderId="5" xfId="1" applyNumberFormat="1" applyFont="1" applyFill="1" applyBorder="1" applyAlignment="1">
      <alignment horizontal="center" vertical="center"/>
    </xf>
    <xf numFmtId="0" fontId="25" fillId="0" borderId="5" xfId="0" applyFont="1" applyFill="1" applyBorder="1" applyAlignment="1">
      <alignment horizontal="center" vertical="center" wrapText="1"/>
    </xf>
    <xf numFmtId="0" fontId="15" fillId="0" borderId="5" xfId="0" applyFont="1" applyFill="1" applyBorder="1" applyAlignment="1">
      <alignment vertical="center" wrapText="1"/>
    </xf>
    <xf numFmtId="41" fontId="0" fillId="2" borderId="0" xfId="0" applyNumberFormat="1" applyFill="1" applyAlignment="1">
      <alignment vertical="center"/>
    </xf>
    <xf numFmtId="0" fontId="0" fillId="2" borderId="0" xfId="0" applyFont="1" applyFill="1"/>
    <xf numFmtId="41" fontId="2" fillId="2" borderId="0" xfId="0" applyNumberFormat="1" applyFont="1" applyFill="1" applyAlignment="1">
      <alignment vertical="center"/>
    </xf>
    <xf numFmtId="41" fontId="7" fillId="2" borderId="0" xfId="0" applyNumberFormat="1" applyFont="1" applyFill="1"/>
    <xf numFmtId="41" fontId="7" fillId="0" borderId="0" xfId="0" applyNumberFormat="1" applyFont="1"/>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vertical="center"/>
    </xf>
    <xf numFmtId="49" fontId="2" fillId="0" borderId="1" xfId="0" applyNumberFormat="1" applyFont="1" applyBorder="1" applyAlignment="1">
      <alignment vertical="center"/>
    </xf>
    <xf numFmtId="168" fontId="2" fillId="0" borderId="1" xfId="0" applyNumberFormat="1" applyFont="1" applyBorder="1" applyAlignment="1">
      <alignment vertical="center" wrapText="1"/>
    </xf>
    <xf numFmtId="164" fontId="0" fillId="0" borderId="0" xfId="0" applyNumberFormat="1" applyAlignment="1">
      <alignment vertical="center"/>
    </xf>
    <xf numFmtId="41" fontId="7" fillId="0" borderId="0" xfId="1" applyFont="1" applyAlignment="1">
      <alignment horizontal="right" vertical="center"/>
    </xf>
    <xf numFmtId="164" fontId="7" fillId="0" borderId="0" xfId="0" applyNumberFormat="1" applyFont="1" applyAlignment="1">
      <alignment vertical="center"/>
    </xf>
    <xf numFmtId="168" fontId="2" fillId="0" borderId="1" xfId="0" applyNumberFormat="1" applyFont="1" applyBorder="1" applyAlignment="1">
      <alignment vertical="center"/>
    </xf>
    <xf numFmtId="49" fontId="2" fillId="0" borderId="1" xfId="0" applyNumberFormat="1" applyFont="1" applyBorder="1" applyAlignment="1">
      <alignment vertical="center" wrapText="1"/>
    </xf>
    <xf numFmtId="41" fontId="7" fillId="2" borderId="0" xfId="1" applyFont="1" applyFill="1" applyAlignment="1">
      <alignment horizontal="right"/>
    </xf>
    <xf numFmtId="0" fontId="30" fillId="0" borderId="1" xfId="0" applyFont="1" applyBorder="1" applyAlignment="1">
      <alignment horizontal="center" vertical="center"/>
    </xf>
    <xf numFmtId="168" fontId="0" fillId="0" borderId="0" xfId="0" applyNumberFormat="1"/>
    <xf numFmtId="164" fontId="0" fillId="0" borderId="0" xfId="0" applyNumberFormat="1"/>
    <xf numFmtId="168" fontId="0" fillId="0" borderId="0" xfId="0" applyNumberFormat="1" applyAlignment="1">
      <alignment horizontal="right"/>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168" fontId="2" fillId="0" borderId="1" xfId="0" applyNumberFormat="1" applyFont="1" applyBorder="1" applyAlignment="1">
      <alignment horizontal="left" vertical="center"/>
    </xf>
    <xf numFmtId="168" fontId="0" fillId="2" borderId="0" xfId="0" applyNumberFormat="1" applyFill="1"/>
    <xf numFmtId="168" fontId="7" fillId="2" borderId="0" xfId="0" applyNumberFormat="1" applyFont="1" applyFill="1"/>
    <xf numFmtId="0" fontId="8" fillId="2" borderId="0" xfId="0" applyFont="1" applyFill="1" applyAlignment="1">
      <alignment horizontal="left"/>
    </xf>
    <xf numFmtId="0" fontId="0" fillId="2" borderId="4" xfId="0" applyFill="1" applyBorder="1" applyAlignment="1">
      <alignment horizontal="center"/>
    </xf>
    <xf numFmtId="0" fontId="0" fillId="2" borderId="2" xfId="0" applyFill="1" applyBorder="1" applyAlignment="1">
      <alignment horizontal="center"/>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1" xfId="0" applyFill="1" applyBorder="1" applyAlignment="1">
      <alignment horizont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wrapText="1"/>
    </xf>
    <xf numFmtId="0" fontId="0" fillId="2" borderId="2" xfId="0" applyFill="1" applyBorder="1" applyAlignment="1">
      <alignment horizontal="center" vertical="center" wrapText="1"/>
    </xf>
    <xf numFmtId="0" fontId="6" fillId="2" borderId="0" xfId="0" applyFont="1" applyFill="1" applyAlignment="1">
      <alignment horizontal="center" vertical="center" wrapText="1"/>
    </xf>
    <xf numFmtId="0" fontId="0" fillId="2" borderId="1" xfId="0" applyFont="1" applyFill="1" applyBorder="1" applyAlignment="1">
      <alignment horizontal="center"/>
    </xf>
    <xf numFmtId="0" fontId="0" fillId="2"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3" xfId="0" applyFont="1" applyFill="1" applyBorder="1" applyAlignment="1">
      <alignment horizontal="center" vertical="center"/>
    </xf>
  </cellXfs>
  <cellStyles count="5">
    <cellStyle name="Comma [0]" xfId="1" builtinId="6"/>
    <cellStyle name="Comma [0] 2" xfId="2"/>
    <cellStyle name="Comma 2" xfId="3"/>
    <cellStyle name="Normal" xfId="0" builtinId="0"/>
    <cellStyle name="Normal 2" xfId="4"/>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Y28"/>
  <sheetViews>
    <sheetView tabSelected="1" topLeftCell="H16" zoomScale="90" zoomScaleNormal="90" workbookViewId="0">
      <selection activeCell="A8" sqref="A8:A10"/>
    </sheetView>
  </sheetViews>
  <sheetFormatPr defaultRowHeight="15" x14ac:dyDescent="0.25"/>
  <cols>
    <col min="1" max="1" width="14.140625" style="8" customWidth="1"/>
    <col min="2" max="2" width="4.85546875" style="19" customWidth="1"/>
    <col min="3" max="3" width="32" style="8" customWidth="1"/>
    <col min="4" max="4" width="5.28515625" style="8" customWidth="1"/>
    <col min="5" max="5" width="16.140625" style="8" customWidth="1"/>
    <col min="6" max="6" width="5.42578125" style="8" customWidth="1"/>
    <col min="7" max="7" width="16.42578125" style="8" customWidth="1"/>
    <col min="8" max="8" width="5.28515625" style="8" customWidth="1"/>
    <col min="9" max="9" width="15.42578125" style="8" customWidth="1"/>
    <col min="10" max="10" width="5.7109375" style="8" customWidth="1"/>
    <col min="11" max="11" width="15.140625" style="8" customWidth="1"/>
    <col min="12" max="12" width="5.7109375" style="8" customWidth="1"/>
    <col min="13" max="13" width="14.7109375" style="8" customWidth="1"/>
    <col min="14" max="14" width="6.42578125" style="8" customWidth="1"/>
    <col min="15" max="15" width="16.7109375" style="8" customWidth="1"/>
    <col min="16" max="16" width="4.42578125" style="8" customWidth="1"/>
    <col min="17" max="17" width="14.140625" style="8" customWidth="1"/>
    <col min="18" max="18" width="6.42578125" style="8" customWidth="1"/>
    <col min="19" max="19" width="16.5703125" style="8" customWidth="1"/>
    <col min="20" max="20" width="4.85546875" style="8" customWidth="1"/>
    <col min="21" max="21" width="14.42578125" style="8" customWidth="1"/>
    <col min="22" max="22" width="7.28515625" style="8" customWidth="1"/>
    <col min="23" max="23" width="16" style="8" customWidth="1"/>
    <col min="24" max="24" width="9.140625" style="8"/>
    <col min="25" max="25" width="17.85546875" style="8" customWidth="1"/>
    <col min="26" max="16384" width="9.140625" style="8"/>
  </cols>
  <sheetData>
    <row r="1" spans="1:23" ht="15.75" x14ac:dyDescent="0.25">
      <c r="A1" s="96" t="s">
        <v>386</v>
      </c>
      <c r="B1" s="97"/>
    </row>
    <row r="2" spans="1:23" ht="15.75" x14ac:dyDescent="0.25">
      <c r="A2" s="96" t="s">
        <v>114</v>
      </c>
      <c r="B2" s="97"/>
    </row>
    <row r="3" spans="1:23" ht="15.75" x14ac:dyDescent="0.25">
      <c r="A3" s="286" t="s">
        <v>396</v>
      </c>
      <c r="B3" s="286"/>
      <c r="C3" s="286"/>
    </row>
    <row r="5" spans="1:23" x14ac:dyDescent="0.25">
      <c r="A5" s="292" t="s">
        <v>116</v>
      </c>
      <c r="B5" s="292" t="s">
        <v>111</v>
      </c>
      <c r="C5" s="292" t="s">
        <v>290</v>
      </c>
      <c r="D5" s="291" t="s">
        <v>110</v>
      </c>
      <c r="E5" s="291"/>
      <c r="F5" s="291"/>
      <c r="G5" s="291"/>
      <c r="H5" s="291"/>
      <c r="I5" s="291"/>
      <c r="J5" s="291"/>
      <c r="K5" s="291"/>
      <c r="L5" s="291"/>
      <c r="M5" s="291"/>
      <c r="N5" s="291"/>
      <c r="O5" s="291"/>
      <c r="P5" s="291"/>
      <c r="Q5" s="291"/>
      <c r="R5" s="291"/>
      <c r="S5" s="291"/>
      <c r="T5" s="291"/>
      <c r="U5" s="291"/>
      <c r="V5" s="291"/>
      <c r="W5" s="291"/>
    </row>
    <row r="6" spans="1:23" x14ac:dyDescent="0.25">
      <c r="A6" s="293"/>
      <c r="B6" s="293"/>
      <c r="C6" s="293"/>
      <c r="D6" s="291" t="s">
        <v>99</v>
      </c>
      <c r="E6" s="291"/>
      <c r="F6" s="287" t="s">
        <v>100</v>
      </c>
      <c r="G6" s="288"/>
      <c r="H6" s="287" t="s">
        <v>101</v>
      </c>
      <c r="I6" s="288"/>
      <c r="J6" s="287" t="s">
        <v>102</v>
      </c>
      <c r="K6" s="288"/>
      <c r="L6" s="287" t="s">
        <v>103</v>
      </c>
      <c r="M6" s="288"/>
      <c r="N6" s="287" t="s">
        <v>104</v>
      </c>
      <c r="O6" s="288"/>
      <c r="P6" s="287" t="s">
        <v>105</v>
      </c>
      <c r="Q6" s="288"/>
      <c r="R6" s="287" t="s">
        <v>106</v>
      </c>
      <c r="S6" s="288"/>
      <c r="T6" s="287" t="s">
        <v>107</v>
      </c>
      <c r="U6" s="288"/>
      <c r="V6" s="295" t="s">
        <v>112</v>
      </c>
      <c r="W6" s="296"/>
    </row>
    <row r="7" spans="1:23" x14ac:dyDescent="0.25">
      <c r="A7" s="294"/>
      <c r="B7" s="294"/>
      <c r="C7" s="294"/>
      <c r="D7" s="89" t="s">
        <v>108</v>
      </c>
      <c r="E7" s="89" t="s">
        <v>109</v>
      </c>
      <c r="F7" s="89" t="s">
        <v>108</v>
      </c>
      <c r="G7" s="89" t="s">
        <v>109</v>
      </c>
      <c r="H7" s="89" t="s">
        <v>108</v>
      </c>
      <c r="I7" s="89" t="s">
        <v>109</v>
      </c>
      <c r="J7" s="89" t="s">
        <v>108</v>
      </c>
      <c r="K7" s="89" t="s">
        <v>109</v>
      </c>
      <c r="L7" s="89" t="s">
        <v>108</v>
      </c>
      <c r="M7" s="89" t="s">
        <v>109</v>
      </c>
      <c r="N7" s="89" t="s">
        <v>108</v>
      </c>
      <c r="O7" s="89" t="s">
        <v>109</v>
      </c>
      <c r="P7" s="89" t="s">
        <v>108</v>
      </c>
      <c r="Q7" s="89" t="s">
        <v>109</v>
      </c>
      <c r="R7" s="89" t="s">
        <v>108</v>
      </c>
      <c r="S7" s="89" t="s">
        <v>109</v>
      </c>
      <c r="T7" s="89" t="s">
        <v>108</v>
      </c>
      <c r="U7" s="89" t="s">
        <v>109</v>
      </c>
      <c r="V7" s="89" t="s">
        <v>108</v>
      </c>
      <c r="W7" s="89" t="s">
        <v>109</v>
      </c>
    </row>
    <row r="8" spans="1:23" s="17" customFormat="1" ht="21.75" customHeight="1" x14ac:dyDescent="0.25">
      <c r="A8" s="289" t="s">
        <v>80</v>
      </c>
      <c r="B8" s="92">
        <v>1</v>
      </c>
      <c r="C8" s="6" t="s">
        <v>113</v>
      </c>
      <c r="D8" s="142">
        <v>18</v>
      </c>
      <c r="E8" s="99">
        <v>300000000</v>
      </c>
      <c r="F8" s="92">
        <v>29</v>
      </c>
      <c r="G8" s="99">
        <v>360000000</v>
      </c>
      <c r="H8" s="92">
        <v>30</v>
      </c>
      <c r="I8" s="99">
        <v>300000000</v>
      </c>
      <c r="J8" s="92">
        <v>38</v>
      </c>
      <c r="K8" s="99">
        <v>495250000</v>
      </c>
      <c r="L8" s="92">
        <v>26</v>
      </c>
      <c r="M8" s="99">
        <v>280000000</v>
      </c>
      <c r="N8" s="92">
        <v>54</v>
      </c>
      <c r="O8" s="99">
        <v>570000000</v>
      </c>
      <c r="P8" s="92">
        <v>8</v>
      </c>
      <c r="Q8" s="99">
        <v>115000000</v>
      </c>
      <c r="R8" s="92">
        <v>34</v>
      </c>
      <c r="S8" s="99">
        <v>600000000</v>
      </c>
      <c r="T8" s="92">
        <v>17</v>
      </c>
      <c r="U8" s="99">
        <v>200000000</v>
      </c>
      <c r="V8" s="93">
        <f t="shared" ref="V8:V24" si="0">D8+F8+H8+J8+L8+N8+P8+R8+T8</f>
        <v>254</v>
      </c>
      <c r="W8" s="94">
        <f t="shared" ref="W8:W24" si="1">E8+G8+I8+K8+M8+O8+Q8+S8+U8</f>
        <v>3220250000</v>
      </c>
    </row>
    <row r="9" spans="1:23" s="17" customFormat="1" ht="21.75" customHeight="1" x14ac:dyDescent="0.25">
      <c r="A9" s="290"/>
      <c r="B9" s="92">
        <v>2</v>
      </c>
      <c r="C9" s="6" t="s">
        <v>82</v>
      </c>
      <c r="D9" s="142">
        <v>12</v>
      </c>
      <c r="E9" s="99">
        <v>224250000</v>
      </c>
      <c r="F9" s="92">
        <v>2</v>
      </c>
      <c r="G9" s="99">
        <v>25750000</v>
      </c>
      <c r="H9" s="92">
        <v>4</v>
      </c>
      <c r="I9" s="99">
        <v>57250000</v>
      </c>
      <c r="J9" s="92">
        <v>11</v>
      </c>
      <c r="K9" s="99">
        <v>176500000</v>
      </c>
      <c r="L9" s="92">
        <v>7</v>
      </c>
      <c r="M9" s="99">
        <v>98750000</v>
      </c>
      <c r="N9" s="92">
        <v>15</v>
      </c>
      <c r="O9" s="99">
        <v>201750000</v>
      </c>
      <c r="P9" s="92">
        <v>1</v>
      </c>
      <c r="Q9" s="99">
        <v>15750000</v>
      </c>
      <c r="R9" s="92">
        <v>10</v>
      </c>
      <c r="S9" s="99">
        <v>200000000</v>
      </c>
      <c r="T9" s="92"/>
      <c r="U9" s="99"/>
      <c r="V9" s="93">
        <f t="shared" si="0"/>
        <v>62</v>
      </c>
      <c r="W9" s="94">
        <f t="shared" si="1"/>
        <v>1000000000</v>
      </c>
    </row>
    <row r="10" spans="1:23" s="17" customFormat="1" ht="21.75" customHeight="1" x14ac:dyDescent="0.25">
      <c r="A10" s="290"/>
      <c r="B10" s="92">
        <v>3</v>
      </c>
      <c r="C10" s="6" t="s">
        <v>83</v>
      </c>
      <c r="D10" s="142">
        <v>10</v>
      </c>
      <c r="E10" s="99">
        <v>175000000</v>
      </c>
      <c r="F10" s="92">
        <v>6</v>
      </c>
      <c r="G10" s="99">
        <v>160000000</v>
      </c>
      <c r="H10" s="92">
        <v>16</v>
      </c>
      <c r="I10" s="99">
        <v>399000000</v>
      </c>
      <c r="J10" s="92">
        <v>14</v>
      </c>
      <c r="K10" s="99">
        <v>280000000</v>
      </c>
      <c r="L10" s="92">
        <v>5</v>
      </c>
      <c r="M10" s="99">
        <v>100000000</v>
      </c>
      <c r="N10" s="92">
        <v>16</v>
      </c>
      <c r="O10" s="99">
        <v>420000000</v>
      </c>
      <c r="P10" s="92">
        <v>8</v>
      </c>
      <c r="Q10" s="99">
        <v>205000000</v>
      </c>
      <c r="R10" s="92">
        <v>51</v>
      </c>
      <c r="S10" s="99">
        <v>1261000000</v>
      </c>
      <c r="T10" s="92"/>
      <c r="U10" s="99"/>
      <c r="V10" s="93">
        <f t="shared" si="0"/>
        <v>126</v>
      </c>
      <c r="W10" s="94">
        <f t="shared" si="1"/>
        <v>3000000000</v>
      </c>
    </row>
    <row r="11" spans="1:23" s="17" customFormat="1" ht="31.5" customHeight="1" x14ac:dyDescent="0.25">
      <c r="A11" s="98" t="s">
        <v>319</v>
      </c>
      <c r="B11" s="92">
        <v>4</v>
      </c>
      <c r="C11" s="6" t="s">
        <v>397</v>
      </c>
      <c r="D11" s="142">
        <v>2</v>
      </c>
      <c r="E11" s="99">
        <v>1130000</v>
      </c>
      <c r="F11" s="92"/>
      <c r="G11" s="99"/>
      <c r="H11" s="92"/>
      <c r="I11" s="99"/>
      <c r="J11" s="92">
        <v>2</v>
      </c>
      <c r="K11" s="99">
        <v>9000000</v>
      </c>
      <c r="L11" s="92">
        <v>1</v>
      </c>
      <c r="M11" s="99">
        <v>10000000</v>
      </c>
      <c r="N11" s="92">
        <v>1</v>
      </c>
      <c r="O11" s="99">
        <v>10000000</v>
      </c>
      <c r="P11" s="92"/>
      <c r="Q11" s="99"/>
      <c r="R11" s="92">
        <v>6</v>
      </c>
      <c r="S11" s="99">
        <v>25230000</v>
      </c>
      <c r="T11" s="92"/>
      <c r="U11" s="99"/>
      <c r="V11" s="93">
        <f t="shared" si="0"/>
        <v>12</v>
      </c>
      <c r="W11" s="94">
        <f t="shared" si="1"/>
        <v>55360000</v>
      </c>
    </row>
    <row r="12" spans="1:23" s="17" customFormat="1" ht="15.75" customHeight="1" x14ac:dyDescent="0.25">
      <c r="A12" s="289" t="s">
        <v>282</v>
      </c>
      <c r="B12" s="92">
        <v>5</v>
      </c>
      <c r="C12" s="6" t="s">
        <v>398</v>
      </c>
      <c r="D12" s="142">
        <v>4</v>
      </c>
      <c r="E12" s="99">
        <v>165600000</v>
      </c>
      <c r="F12" s="92">
        <v>3</v>
      </c>
      <c r="G12" s="99">
        <v>133200000</v>
      </c>
      <c r="H12" s="92"/>
      <c r="I12" s="99"/>
      <c r="J12" s="92">
        <v>5</v>
      </c>
      <c r="K12" s="99">
        <v>230900000</v>
      </c>
      <c r="L12" s="92"/>
      <c r="M12" s="99"/>
      <c r="N12" s="92">
        <v>1</v>
      </c>
      <c r="O12" s="99">
        <v>44300000</v>
      </c>
      <c r="P12" s="92">
        <v>3</v>
      </c>
      <c r="Q12" s="99">
        <v>138800000</v>
      </c>
      <c r="R12" s="92">
        <v>5</v>
      </c>
      <c r="S12" s="99">
        <v>235500000</v>
      </c>
      <c r="T12" s="92"/>
      <c r="U12" s="99"/>
      <c r="V12" s="93">
        <f t="shared" si="0"/>
        <v>21</v>
      </c>
      <c r="W12" s="94">
        <f t="shared" si="1"/>
        <v>948300000</v>
      </c>
    </row>
    <row r="13" spans="1:23" s="17" customFormat="1" ht="24.75" customHeight="1" x14ac:dyDescent="0.25">
      <c r="A13" s="290"/>
      <c r="B13" s="92">
        <v>6</v>
      </c>
      <c r="C13" s="6" t="s">
        <v>399</v>
      </c>
      <c r="D13" s="142"/>
      <c r="E13" s="99"/>
      <c r="F13" s="92"/>
      <c r="G13" s="99"/>
      <c r="H13" s="92"/>
      <c r="I13" s="99"/>
      <c r="J13" s="92"/>
      <c r="K13" s="99"/>
      <c r="L13" s="92"/>
      <c r="M13" s="99"/>
      <c r="N13" s="92"/>
      <c r="O13" s="99"/>
      <c r="P13" s="92"/>
      <c r="Q13" s="99"/>
      <c r="R13" s="92"/>
      <c r="S13" s="99"/>
      <c r="T13" s="92"/>
      <c r="U13" s="99"/>
      <c r="V13" s="93">
        <f t="shared" si="0"/>
        <v>0</v>
      </c>
      <c r="W13" s="94">
        <f t="shared" si="1"/>
        <v>0</v>
      </c>
    </row>
    <row r="14" spans="1:23" s="17" customFormat="1" ht="24.75" customHeight="1" x14ac:dyDescent="0.25">
      <c r="A14" s="290"/>
      <c r="B14" s="92">
        <v>7</v>
      </c>
      <c r="C14" s="6" t="s">
        <v>400</v>
      </c>
      <c r="D14" s="142"/>
      <c r="E14" s="99"/>
      <c r="F14" s="92"/>
      <c r="G14" s="99"/>
      <c r="H14" s="92"/>
      <c r="I14" s="99"/>
      <c r="J14" s="92"/>
      <c r="K14" s="99"/>
      <c r="L14" s="92"/>
      <c r="M14" s="99"/>
      <c r="N14" s="92"/>
      <c r="O14" s="99"/>
      <c r="P14" s="92"/>
      <c r="Q14" s="99"/>
      <c r="R14" s="92"/>
      <c r="S14" s="99"/>
      <c r="T14" s="92"/>
      <c r="U14" s="99"/>
      <c r="V14" s="93">
        <f t="shared" si="0"/>
        <v>0</v>
      </c>
      <c r="W14" s="94">
        <f t="shared" si="1"/>
        <v>0</v>
      </c>
    </row>
    <row r="15" spans="1:23" s="17" customFormat="1" ht="27" customHeight="1" x14ac:dyDescent="0.25">
      <c r="A15" s="290"/>
      <c r="B15" s="92">
        <v>8</v>
      </c>
      <c r="C15" s="6" t="s">
        <v>401</v>
      </c>
      <c r="D15" s="142"/>
      <c r="E15" s="99"/>
      <c r="F15" s="92"/>
      <c r="G15" s="99"/>
      <c r="H15" s="92"/>
      <c r="I15" s="99"/>
      <c r="J15" s="92"/>
      <c r="K15" s="99"/>
      <c r="L15" s="92"/>
      <c r="M15" s="99"/>
      <c r="N15" s="92">
        <v>2</v>
      </c>
      <c r="O15" s="99">
        <v>266000000</v>
      </c>
      <c r="P15" s="92"/>
      <c r="Q15" s="99"/>
      <c r="R15" s="92">
        <v>1</v>
      </c>
      <c r="S15" s="99">
        <v>198000000</v>
      </c>
      <c r="T15" s="92"/>
      <c r="U15" s="99"/>
      <c r="V15" s="93">
        <f t="shared" si="0"/>
        <v>3</v>
      </c>
      <c r="W15" s="94">
        <f t="shared" si="1"/>
        <v>464000000</v>
      </c>
    </row>
    <row r="16" spans="1:23" s="17" customFormat="1" ht="15.75" customHeight="1" x14ac:dyDescent="0.25">
      <c r="A16" s="290"/>
      <c r="B16" s="92">
        <v>9</v>
      </c>
      <c r="C16" s="6" t="s">
        <v>402</v>
      </c>
      <c r="D16" s="142"/>
      <c r="E16" s="99"/>
      <c r="F16" s="92"/>
      <c r="G16" s="99"/>
      <c r="H16" s="92"/>
      <c r="I16" s="99"/>
      <c r="J16" s="92"/>
      <c r="K16" s="99"/>
      <c r="L16" s="92"/>
      <c r="M16" s="99"/>
      <c r="N16" s="92"/>
      <c r="O16" s="99"/>
      <c r="P16" s="92"/>
      <c r="Q16" s="99"/>
      <c r="R16" s="92"/>
      <c r="S16" s="99"/>
      <c r="T16" s="92"/>
      <c r="U16" s="99"/>
      <c r="V16" s="93">
        <f t="shared" si="0"/>
        <v>0</v>
      </c>
      <c r="W16" s="94">
        <f t="shared" si="1"/>
        <v>0</v>
      </c>
    </row>
    <row r="17" spans="1:25" s="17" customFormat="1" ht="15.75" customHeight="1" x14ac:dyDescent="0.25">
      <c r="A17" s="290"/>
      <c r="B17" s="92">
        <v>10</v>
      </c>
      <c r="C17" s="6" t="s">
        <v>403</v>
      </c>
      <c r="D17" s="142"/>
      <c r="E17" s="99"/>
      <c r="F17" s="92"/>
      <c r="G17" s="99"/>
      <c r="H17" s="92"/>
      <c r="I17" s="99"/>
      <c r="J17" s="92"/>
      <c r="K17" s="99"/>
      <c r="L17" s="92"/>
      <c r="M17" s="99"/>
      <c r="N17" s="92">
        <v>1</v>
      </c>
      <c r="O17" s="99">
        <v>150000000</v>
      </c>
      <c r="P17" s="92"/>
      <c r="Q17" s="99"/>
      <c r="R17" s="92">
        <v>1</v>
      </c>
      <c r="S17" s="99">
        <v>100000000</v>
      </c>
      <c r="T17" s="92"/>
      <c r="U17" s="99"/>
      <c r="V17" s="93">
        <f t="shared" si="0"/>
        <v>2</v>
      </c>
      <c r="W17" s="94">
        <f t="shared" si="1"/>
        <v>250000000</v>
      </c>
    </row>
    <row r="18" spans="1:25" s="17" customFormat="1" ht="28.5" customHeight="1" x14ac:dyDescent="0.25">
      <c r="A18" s="290"/>
      <c r="B18" s="92">
        <v>11</v>
      </c>
      <c r="C18" s="6" t="s">
        <v>404</v>
      </c>
      <c r="D18" s="142"/>
      <c r="E18" s="99"/>
      <c r="F18" s="92"/>
      <c r="G18" s="99"/>
      <c r="H18" s="92"/>
      <c r="I18" s="99"/>
      <c r="J18" s="92"/>
      <c r="K18" s="99"/>
      <c r="L18" s="92"/>
      <c r="M18" s="99"/>
      <c r="N18" s="92"/>
      <c r="O18" s="99"/>
      <c r="P18" s="92"/>
      <c r="Q18" s="99"/>
      <c r="R18" s="92"/>
      <c r="S18" s="99"/>
      <c r="T18" s="92"/>
      <c r="U18" s="99"/>
      <c r="V18" s="93">
        <f t="shared" si="0"/>
        <v>0</v>
      </c>
      <c r="W18" s="94">
        <f t="shared" si="1"/>
        <v>0</v>
      </c>
    </row>
    <row r="19" spans="1:25" s="17" customFormat="1" ht="27.75" customHeight="1" x14ac:dyDescent="0.25">
      <c r="A19" s="290"/>
      <c r="B19" s="92">
        <v>12</v>
      </c>
      <c r="C19" s="6" t="s">
        <v>405</v>
      </c>
      <c r="D19" s="142"/>
      <c r="E19" s="99"/>
      <c r="F19" s="92">
        <v>1</v>
      </c>
      <c r="G19" s="99">
        <v>50000000</v>
      </c>
      <c r="H19" s="92">
        <v>1</v>
      </c>
      <c r="I19" s="99">
        <v>47200000</v>
      </c>
      <c r="J19" s="92">
        <v>1</v>
      </c>
      <c r="K19" s="99">
        <v>50000000</v>
      </c>
      <c r="L19" s="92">
        <v>1</v>
      </c>
      <c r="M19" s="99">
        <v>49100000</v>
      </c>
      <c r="N19" s="92">
        <v>2</v>
      </c>
      <c r="O19" s="99">
        <v>77600000</v>
      </c>
      <c r="P19" s="92"/>
      <c r="Q19" s="99"/>
      <c r="R19" s="92">
        <v>7</v>
      </c>
      <c r="S19" s="99">
        <v>316000000</v>
      </c>
      <c r="T19" s="92"/>
      <c r="U19" s="99"/>
      <c r="V19" s="93">
        <f t="shared" si="0"/>
        <v>13</v>
      </c>
      <c r="W19" s="94">
        <f t="shared" si="1"/>
        <v>589900000</v>
      </c>
    </row>
    <row r="20" spans="1:25" s="17" customFormat="1" ht="26.25" customHeight="1" x14ac:dyDescent="0.25">
      <c r="A20" s="290"/>
      <c r="B20" s="92">
        <v>13</v>
      </c>
      <c r="C20" s="6" t="s">
        <v>406</v>
      </c>
      <c r="D20" s="142"/>
      <c r="E20" s="99"/>
      <c r="F20" s="92"/>
      <c r="G20" s="99"/>
      <c r="H20" s="92"/>
      <c r="I20" s="99"/>
      <c r="J20" s="92"/>
      <c r="K20" s="99"/>
      <c r="L20" s="92"/>
      <c r="M20" s="99"/>
      <c r="N20" s="92"/>
      <c r="O20" s="99"/>
      <c r="P20" s="92"/>
      <c r="Q20" s="99"/>
      <c r="R20" s="92"/>
      <c r="S20" s="99"/>
      <c r="T20" s="92"/>
      <c r="U20" s="99"/>
      <c r="V20" s="93">
        <f t="shared" si="0"/>
        <v>0</v>
      </c>
      <c r="W20" s="94">
        <f t="shared" si="1"/>
        <v>0</v>
      </c>
    </row>
    <row r="21" spans="1:25" s="17" customFormat="1" ht="27" customHeight="1" x14ac:dyDescent="0.25">
      <c r="A21" s="290"/>
      <c r="B21" s="92">
        <v>14</v>
      </c>
      <c r="C21" s="6" t="s">
        <v>407</v>
      </c>
      <c r="D21" s="142"/>
      <c r="E21" s="99"/>
      <c r="F21" s="92"/>
      <c r="G21" s="99"/>
      <c r="H21" s="92"/>
      <c r="I21" s="99"/>
      <c r="J21" s="92"/>
      <c r="K21" s="99"/>
      <c r="L21" s="92"/>
      <c r="M21" s="99"/>
      <c r="N21" s="92"/>
      <c r="O21" s="99"/>
      <c r="P21" s="92"/>
      <c r="Q21" s="99"/>
      <c r="R21" s="92"/>
      <c r="S21" s="99"/>
      <c r="T21" s="92"/>
      <c r="U21" s="99"/>
      <c r="V21" s="93">
        <f t="shared" si="0"/>
        <v>0</v>
      </c>
      <c r="W21" s="94">
        <f t="shared" si="1"/>
        <v>0</v>
      </c>
    </row>
    <row r="22" spans="1:25" s="17" customFormat="1" ht="15.75" customHeight="1" x14ac:dyDescent="0.25">
      <c r="A22" s="290"/>
      <c r="B22" s="92">
        <v>15</v>
      </c>
      <c r="C22" s="6" t="s">
        <v>408</v>
      </c>
      <c r="D22" s="142"/>
      <c r="E22" s="99"/>
      <c r="F22" s="92"/>
      <c r="G22" s="99"/>
      <c r="H22" s="92"/>
      <c r="I22" s="99"/>
      <c r="J22" s="92"/>
      <c r="K22" s="99"/>
      <c r="L22" s="92"/>
      <c r="M22" s="99"/>
      <c r="N22" s="92">
        <v>1</v>
      </c>
      <c r="O22" s="99">
        <v>133900000</v>
      </c>
      <c r="P22" s="92"/>
      <c r="Q22" s="99"/>
      <c r="R22" s="92"/>
      <c r="S22" s="99"/>
      <c r="T22" s="92"/>
      <c r="U22" s="99"/>
      <c r="V22" s="93">
        <f t="shared" si="0"/>
        <v>1</v>
      </c>
      <c r="W22" s="94">
        <f t="shared" si="1"/>
        <v>133900000</v>
      </c>
    </row>
    <row r="23" spans="1:25" s="17" customFormat="1" ht="27" customHeight="1" x14ac:dyDescent="0.25">
      <c r="A23" s="290"/>
      <c r="B23" s="92">
        <v>16</v>
      </c>
      <c r="C23" s="6" t="s">
        <v>409</v>
      </c>
      <c r="D23" s="142"/>
      <c r="E23" s="99"/>
      <c r="F23" s="92"/>
      <c r="G23" s="99"/>
      <c r="H23" s="92"/>
      <c r="I23" s="99"/>
      <c r="J23" s="92"/>
      <c r="K23" s="99"/>
      <c r="L23" s="92"/>
      <c r="M23" s="99"/>
      <c r="N23" s="92">
        <v>1</v>
      </c>
      <c r="O23" s="99">
        <v>170000000</v>
      </c>
      <c r="P23" s="92"/>
      <c r="Q23" s="99"/>
      <c r="R23" s="92">
        <v>3</v>
      </c>
      <c r="S23" s="99">
        <v>485000000</v>
      </c>
      <c r="T23" s="92"/>
      <c r="U23" s="99"/>
      <c r="V23" s="93">
        <f t="shared" si="0"/>
        <v>4</v>
      </c>
      <c r="W23" s="94">
        <f t="shared" si="1"/>
        <v>655000000</v>
      </c>
    </row>
    <row r="24" spans="1:25" s="17" customFormat="1" ht="27" customHeight="1" x14ac:dyDescent="0.25">
      <c r="A24" s="290"/>
      <c r="B24" s="92">
        <v>17</v>
      </c>
      <c r="C24" s="6" t="s">
        <v>410</v>
      </c>
      <c r="D24" s="142"/>
      <c r="E24" s="99"/>
      <c r="F24" s="92"/>
      <c r="G24" s="99"/>
      <c r="H24" s="92"/>
      <c r="I24" s="99"/>
      <c r="J24" s="92"/>
      <c r="K24" s="99"/>
      <c r="L24" s="92"/>
      <c r="M24" s="99"/>
      <c r="N24" s="92">
        <v>1</v>
      </c>
      <c r="O24" s="99">
        <v>170000000</v>
      </c>
      <c r="P24" s="92"/>
      <c r="Q24" s="99"/>
      <c r="R24" s="92"/>
      <c r="S24" s="99"/>
      <c r="T24" s="92"/>
      <c r="U24" s="99"/>
      <c r="V24" s="93">
        <f t="shared" si="0"/>
        <v>1</v>
      </c>
      <c r="W24" s="94">
        <f t="shared" si="1"/>
        <v>170000000</v>
      </c>
    </row>
    <row r="25" spans="1:25" s="17" customFormat="1" ht="17.25" customHeight="1" x14ac:dyDescent="0.25">
      <c r="A25" s="16"/>
      <c r="B25" s="92"/>
      <c r="C25" s="93" t="s">
        <v>115</v>
      </c>
      <c r="D25" s="93">
        <f t="shared" ref="D25:E25" si="2">SUM(D8:D24)</f>
        <v>46</v>
      </c>
      <c r="E25" s="94">
        <f t="shared" si="2"/>
        <v>865980000</v>
      </c>
      <c r="F25" s="100">
        <f t="shared" ref="F25:V25" si="3">SUM(F8:F24)</f>
        <v>41</v>
      </c>
      <c r="G25" s="100">
        <f t="shared" si="3"/>
        <v>728950000</v>
      </c>
      <c r="H25" s="100">
        <f t="shared" si="3"/>
        <v>51</v>
      </c>
      <c r="I25" s="100">
        <f t="shared" si="3"/>
        <v>803450000</v>
      </c>
      <c r="J25" s="100">
        <f t="shared" si="3"/>
        <v>71</v>
      </c>
      <c r="K25" s="100">
        <f t="shared" si="3"/>
        <v>1241650000</v>
      </c>
      <c r="L25" s="93">
        <f t="shared" si="3"/>
        <v>40</v>
      </c>
      <c r="M25" s="100">
        <f t="shared" si="3"/>
        <v>537850000</v>
      </c>
      <c r="N25" s="100">
        <f t="shared" si="3"/>
        <v>95</v>
      </c>
      <c r="O25" s="100">
        <f t="shared" si="3"/>
        <v>2213550000</v>
      </c>
      <c r="P25" s="100">
        <f t="shared" si="3"/>
        <v>20</v>
      </c>
      <c r="Q25" s="100">
        <f t="shared" si="3"/>
        <v>474550000</v>
      </c>
      <c r="R25" s="100">
        <f t="shared" si="3"/>
        <v>118</v>
      </c>
      <c r="S25" s="100">
        <f t="shared" si="3"/>
        <v>3420730000</v>
      </c>
      <c r="T25" s="130">
        <f t="shared" si="3"/>
        <v>17</v>
      </c>
      <c r="U25" s="100">
        <f t="shared" si="3"/>
        <v>200000000</v>
      </c>
      <c r="V25" s="93">
        <f t="shared" si="3"/>
        <v>499</v>
      </c>
      <c r="W25" s="94">
        <f>E25+G25+I25+K25+M25+O25+Q25+S25+U25</f>
        <v>10486710000</v>
      </c>
      <c r="Y25" s="261"/>
    </row>
    <row r="26" spans="1:25" x14ac:dyDescent="0.25">
      <c r="W26" s="60"/>
      <c r="Y26" s="261"/>
    </row>
    <row r="27" spans="1:25" x14ac:dyDescent="0.25">
      <c r="W27" s="95"/>
      <c r="Y27" s="261"/>
    </row>
    <row r="28" spans="1:25" x14ac:dyDescent="0.25">
      <c r="Y28" s="95"/>
    </row>
  </sheetData>
  <mergeCells count="17">
    <mergeCell ref="R6:S6"/>
    <mergeCell ref="A3:C3"/>
    <mergeCell ref="T6:U6"/>
    <mergeCell ref="A8:A10"/>
    <mergeCell ref="A12:A24"/>
    <mergeCell ref="D5:W5"/>
    <mergeCell ref="C5:C7"/>
    <mergeCell ref="B5:B7"/>
    <mergeCell ref="A5:A7"/>
    <mergeCell ref="L6:M6"/>
    <mergeCell ref="V6:W6"/>
    <mergeCell ref="D6:E6"/>
    <mergeCell ref="F6:G6"/>
    <mergeCell ref="H6:I6"/>
    <mergeCell ref="J6:K6"/>
    <mergeCell ref="N6:O6"/>
    <mergeCell ref="P6:Q6"/>
  </mergeCells>
  <pageMargins left="0.27559055118110198" right="0.118110236220472" top="0.74803149606299202" bottom="0.74803149606299202" header="0.31496062992126" footer="0.31496062992126"/>
  <pageSetup paperSize="9" scale="55" orientation="landscape"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4"/>
  <sheetViews>
    <sheetView zoomScale="90" zoomScaleNormal="90" workbookViewId="0">
      <selection activeCell="G24" sqref="G24"/>
    </sheetView>
  </sheetViews>
  <sheetFormatPr defaultRowHeight="15" x14ac:dyDescent="0.25"/>
  <cols>
    <col min="1" max="1" width="4.5703125" style="17" customWidth="1"/>
    <col min="2" max="2" width="35.42578125" style="7" customWidth="1"/>
    <col min="3" max="3" width="11.140625" style="12" customWidth="1"/>
    <col min="4" max="4" width="11.42578125" style="39" customWidth="1"/>
    <col min="5" max="5" width="23.42578125" style="7" customWidth="1"/>
    <col min="6" max="6" width="40.140625" style="7" customWidth="1"/>
    <col min="7" max="7" width="14" style="46" customWidth="1"/>
    <col min="8" max="8" width="21.42578125" style="7" customWidth="1"/>
    <col min="9" max="9" width="34" style="7" customWidth="1"/>
    <col min="10" max="10" width="15.7109375" style="7" bestFit="1" customWidth="1"/>
    <col min="11" max="11" width="9.140625" style="7"/>
    <col min="12" max="12" width="13.28515625" style="7" bestFit="1" customWidth="1"/>
    <col min="13" max="16384" width="9.140625" style="7"/>
  </cols>
  <sheetData>
    <row r="1" spans="1:9" ht="18.75" customHeight="1" x14ac:dyDescent="0.25">
      <c r="A1" s="297" t="s">
        <v>411</v>
      </c>
      <c r="B1" s="297"/>
      <c r="C1" s="297"/>
      <c r="D1" s="297"/>
      <c r="E1" s="297"/>
      <c r="F1" s="297"/>
      <c r="G1" s="297"/>
      <c r="H1" s="297"/>
      <c r="I1" s="297"/>
    </row>
    <row r="2" spans="1:9" ht="18.75" x14ac:dyDescent="0.25">
      <c r="A2" s="297" t="s">
        <v>97</v>
      </c>
      <c r="B2" s="297"/>
      <c r="C2" s="297"/>
      <c r="D2" s="297"/>
      <c r="E2" s="297"/>
      <c r="F2" s="297"/>
      <c r="G2" s="297"/>
      <c r="H2" s="297"/>
      <c r="I2" s="297"/>
    </row>
    <row r="3" spans="1:9" x14ac:dyDescent="0.25">
      <c r="A3" s="8"/>
      <c r="B3" s="17"/>
      <c r="C3" s="22"/>
      <c r="D3" s="36"/>
      <c r="E3" s="17"/>
      <c r="F3" s="17"/>
      <c r="G3" s="23"/>
      <c r="H3" s="27"/>
      <c r="I3" s="27"/>
    </row>
    <row r="4" spans="1:9" s="47" customFormat="1" ht="21.75" customHeight="1" thickBot="1" x14ac:dyDescent="0.3">
      <c r="A4" s="18" t="s">
        <v>3</v>
      </c>
      <c r="B4" s="18" t="s">
        <v>323</v>
      </c>
      <c r="C4" s="21" t="s">
        <v>0</v>
      </c>
      <c r="D4" s="21" t="s">
        <v>4</v>
      </c>
      <c r="E4" s="18" t="s">
        <v>1</v>
      </c>
      <c r="F4" s="18" t="s">
        <v>2</v>
      </c>
      <c r="G4" s="28" t="s">
        <v>81</v>
      </c>
      <c r="H4" s="18" t="s">
        <v>79</v>
      </c>
      <c r="I4" s="18" t="s">
        <v>85</v>
      </c>
    </row>
    <row r="5" spans="1:9" s="8" customFormat="1" ht="18.75" customHeight="1" thickBot="1" x14ac:dyDescent="0.3">
      <c r="A5" s="83">
        <v>1</v>
      </c>
      <c r="B5" s="104" t="s">
        <v>1023</v>
      </c>
      <c r="C5"/>
      <c r="D5" s="209" t="s">
        <v>77</v>
      </c>
      <c r="E5"/>
      <c r="F5" s="181" t="s">
        <v>1022</v>
      </c>
      <c r="G5" s="208">
        <v>11764700</v>
      </c>
      <c r="H5" s="2" t="s">
        <v>117</v>
      </c>
      <c r="I5" s="50" t="s">
        <v>98</v>
      </c>
    </row>
    <row r="6" spans="1:9" s="8" customFormat="1" ht="18.75" customHeight="1" thickBot="1" x14ac:dyDescent="0.3">
      <c r="A6" s="83">
        <v>2</v>
      </c>
      <c r="B6" s="104" t="s">
        <v>1021</v>
      </c>
      <c r="C6"/>
      <c r="D6" s="209" t="s">
        <v>27</v>
      </c>
      <c r="E6"/>
      <c r="F6" s="177" t="s">
        <v>1020</v>
      </c>
      <c r="G6" s="208">
        <v>11764700</v>
      </c>
      <c r="H6" s="2" t="s">
        <v>117</v>
      </c>
      <c r="I6" s="50" t="s">
        <v>98</v>
      </c>
    </row>
    <row r="7" spans="1:9" s="8" customFormat="1" ht="18.75" customHeight="1" thickBot="1" x14ac:dyDescent="0.3">
      <c r="A7" s="83">
        <v>3</v>
      </c>
      <c r="B7" s="104" t="s">
        <v>1019</v>
      </c>
      <c r="C7"/>
      <c r="D7" s="209" t="s">
        <v>276</v>
      </c>
      <c r="E7"/>
      <c r="F7" s="177" t="s">
        <v>1018</v>
      </c>
      <c r="G7" s="208">
        <v>11764700</v>
      </c>
      <c r="H7" s="2" t="s">
        <v>117</v>
      </c>
      <c r="I7" s="50" t="s">
        <v>98</v>
      </c>
    </row>
    <row r="8" spans="1:9" s="8" customFormat="1" ht="18.75" customHeight="1" thickBot="1" x14ac:dyDescent="0.3">
      <c r="A8" s="83">
        <v>4</v>
      </c>
      <c r="B8" s="104" t="s">
        <v>1017</v>
      </c>
      <c r="C8"/>
      <c r="D8" s="209" t="s">
        <v>1016</v>
      </c>
      <c r="E8"/>
      <c r="F8" s="177" t="s">
        <v>1015</v>
      </c>
      <c r="G8" s="208">
        <v>11764700</v>
      </c>
      <c r="H8" s="2" t="s">
        <v>117</v>
      </c>
      <c r="I8" s="50" t="s">
        <v>98</v>
      </c>
    </row>
    <row r="9" spans="1:9" s="8" customFormat="1" ht="18.75" customHeight="1" thickBot="1" x14ac:dyDescent="0.3">
      <c r="A9" s="83">
        <v>5</v>
      </c>
      <c r="B9" s="104" t="s">
        <v>1014</v>
      </c>
      <c r="C9"/>
      <c r="D9" s="209" t="s">
        <v>384</v>
      </c>
      <c r="E9"/>
      <c r="F9" s="177" t="s">
        <v>1013</v>
      </c>
      <c r="G9" s="208">
        <v>11764700</v>
      </c>
      <c r="H9" s="2" t="s">
        <v>117</v>
      </c>
      <c r="I9" s="50" t="s">
        <v>98</v>
      </c>
    </row>
    <row r="10" spans="1:9" s="8" customFormat="1" ht="18.75" customHeight="1" thickBot="1" x14ac:dyDescent="0.3">
      <c r="A10" s="83">
        <v>6</v>
      </c>
      <c r="B10" s="104" t="s">
        <v>383</v>
      </c>
      <c r="C10"/>
      <c r="D10" s="113" t="s">
        <v>1012</v>
      </c>
      <c r="E10"/>
      <c r="F10" s="177" t="s">
        <v>1011</v>
      </c>
      <c r="G10" s="208">
        <v>11764700</v>
      </c>
      <c r="H10" s="2" t="s">
        <v>117</v>
      </c>
      <c r="I10" s="50" t="s">
        <v>98</v>
      </c>
    </row>
    <row r="11" spans="1:9" s="8" customFormat="1" ht="18.75" customHeight="1" thickBot="1" x14ac:dyDescent="0.3">
      <c r="A11" s="83">
        <v>7</v>
      </c>
      <c r="B11" s="104" t="s">
        <v>1010</v>
      </c>
      <c r="C11"/>
      <c r="D11" s="209" t="s">
        <v>1009</v>
      </c>
      <c r="E11"/>
      <c r="F11" s="177" t="s">
        <v>1008</v>
      </c>
      <c r="G11" s="208">
        <v>11764700</v>
      </c>
      <c r="H11" s="2" t="s">
        <v>117</v>
      </c>
      <c r="I11" s="50" t="s">
        <v>98</v>
      </c>
    </row>
    <row r="12" spans="1:9" s="8" customFormat="1" ht="18.75" customHeight="1" thickBot="1" x14ac:dyDescent="0.3">
      <c r="A12" s="83">
        <v>8</v>
      </c>
      <c r="B12" s="104" t="s">
        <v>1007</v>
      </c>
      <c r="C12"/>
      <c r="D12" s="209" t="s">
        <v>31</v>
      </c>
      <c r="E12"/>
      <c r="F12" s="177" t="s">
        <v>1006</v>
      </c>
      <c r="G12" s="208">
        <v>11764700</v>
      </c>
      <c r="H12" s="2" t="s">
        <v>117</v>
      </c>
      <c r="I12" s="50" t="s">
        <v>98</v>
      </c>
    </row>
    <row r="13" spans="1:9" s="8" customFormat="1" ht="18.75" customHeight="1" thickBot="1" x14ac:dyDescent="0.3">
      <c r="A13" s="83">
        <v>9</v>
      </c>
      <c r="B13" s="104" t="s">
        <v>1005</v>
      </c>
      <c r="C13"/>
      <c r="D13" s="113" t="s">
        <v>30</v>
      </c>
      <c r="E13"/>
      <c r="F13" s="177" t="s">
        <v>1004</v>
      </c>
      <c r="G13" s="208">
        <v>11764700</v>
      </c>
      <c r="H13" s="2" t="s">
        <v>117</v>
      </c>
      <c r="I13" s="50" t="s">
        <v>98</v>
      </c>
    </row>
    <row r="14" spans="1:9" s="8" customFormat="1" ht="18.75" customHeight="1" thickBot="1" x14ac:dyDescent="0.3">
      <c r="A14" s="83">
        <v>10</v>
      </c>
      <c r="B14" s="104" t="s">
        <v>1003</v>
      </c>
      <c r="C14"/>
      <c r="D14" s="209" t="s">
        <v>1002</v>
      </c>
      <c r="E14"/>
      <c r="F14" s="177" t="s">
        <v>1001</v>
      </c>
      <c r="G14" s="208">
        <v>11764700</v>
      </c>
      <c r="H14" s="2" t="s">
        <v>117</v>
      </c>
      <c r="I14" s="50" t="s">
        <v>98</v>
      </c>
    </row>
    <row r="15" spans="1:9" s="8" customFormat="1" ht="18.75" customHeight="1" thickBot="1" x14ac:dyDescent="0.3">
      <c r="A15" s="83">
        <v>11</v>
      </c>
      <c r="B15" s="104" t="s">
        <v>1000</v>
      </c>
      <c r="C15"/>
      <c r="D15" s="209" t="s">
        <v>28</v>
      </c>
      <c r="E15"/>
      <c r="F15" s="177" t="s">
        <v>999</v>
      </c>
      <c r="G15" s="208">
        <v>11764700</v>
      </c>
      <c r="H15" s="2" t="s">
        <v>117</v>
      </c>
      <c r="I15" s="50" t="s">
        <v>98</v>
      </c>
    </row>
    <row r="16" spans="1:9" s="8" customFormat="1" ht="18.75" customHeight="1" thickBot="1" x14ac:dyDescent="0.3">
      <c r="A16" s="83">
        <v>12</v>
      </c>
      <c r="B16" s="104" t="s">
        <v>998</v>
      </c>
      <c r="C16"/>
      <c r="D16" s="209" t="s">
        <v>29</v>
      </c>
      <c r="E16"/>
      <c r="F16" s="177" t="s">
        <v>997</v>
      </c>
      <c r="G16" s="208">
        <v>11764700</v>
      </c>
      <c r="H16" s="2" t="s">
        <v>117</v>
      </c>
      <c r="I16" s="50" t="s">
        <v>98</v>
      </c>
    </row>
    <row r="17" spans="1:12" s="8" customFormat="1" ht="18.75" customHeight="1" thickBot="1" x14ac:dyDescent="0.3">
      <c r="A17" s="83">
        <v>13</v>
      </c>
      <c r="B17" s="104" t="s">
        <v>996</v>
      </c>
      <c r="C17"/>
      <c r="D17" s="209" t="s">
        <v>385</v>
      </c>
      <c r="E17"/>
      <c r="F17" s="177" t="s">
        <v>995</v>
      </c>
      <c r="G17" s="208">
        <v>11764700</v>
      </c>
      <c r="H17" s="2" t="s">
        <v>117</v>
      </c>
      <c r="I17" s="50" t="s">
        <v>98</v>
      </c>
    </row>
    <row r="18" spans="1:12" s="8" customFormat="1" ht="18.75" customHeight="1" thickBot="1" x14ac:dyDescent="0.3">
      <c r="A18" s="83">
        <v>14</v>
      </c>
      <c r="B18" s="104" t="s">
        <v>994</v>
      </c>
      <c r="C18"/>
      <c r="D18" s="113" t="s">
        <v>993</v>
      </c>
      <c r="E18"/>
      <c r="F18" s="177" t="s">
        <v>992</v>
      </c>
      <c r="G18" s="208">
        <v>11764700</v>
      </c>
      <c r="H18" s="2" t="s">
        <v>117</v>
      </c>
      <c r="I18" s="50" t="s">
        <v>98</v>
      </c>
    </row>
    <row r="19" spans="1:12" s="8" customFormat="1" ht="18.75" customHeight="1" thickBot="1" x14ac:dyDescent="0.3">
      <c r="A19" s="83">
        <v>15</v>
      </c>
      <c r="B19" s="104" t="s">
        <v>991</v>
      </c>
      <c r="C19"/>
      <c r="D19" s="113" t="s">
        <v>990</v>
      </c>
      <c r="E19"/>
      <c r="F19" s="177" t="s">
        <v>989</v>
      </c>
      <c r="G19" s="208">
        <v>11764700</v>
      </c>
      <c r="H19" s="2" t="s">
        <v>117</v>
      </c>
      <c r="I19" s="50" t="s">
        <v>98</v>
      </c>
      <c r="J19" s="129"/>
    </row>
    <row r="20" spans="1:12" s="8" customFormat="1" ht="18.75" customHeight="1" thickBot="1" x14ac:dyDescent="0.3">
      <c r="A20" s="83">
        <v>16</v>
      </c>
      <c r="B20" s="104" t="s">
        <v>988</v>
      </c>
      <c r="C20"/>
      <c r="D20" s="209" t="s">
        <v>275</v>
      </c>
      <c r="E20"/>
      <c r="F20" s="177" t="s">
        <v>987</v>
      </c>
      <c r="G20" s="208">
        <v>11764700</v>
      </c>
      <c r="H20" s="2" t="s">
        <v>117</v>
      </c>
      <c r="I20" s="50" t="s">
        <v>98</v>
      </c>
    </row>
    <row r="21" spans="1:12" s="8" customFormat="1" ht="18.75" customHeight="1" thickBot="1" x14ac:dyDescent="0.3">
      <c r="A21" s="83">
        <v>17</v>
      </c>
      <c r="B21" s="104" t="s">
        <v>986</v>
      </c>
      <c r="C21"/>
      <c r="D21" s="209" t="s">
        <v>985</v>
      </c>
      <c r="E21"/>
      <c r="F21" s="177" t="s">
        <v>984</v>
      </c>
      <c r="G21" s="208">
        <v>11764800</v>
      </c>
      <c r="H21" s="2" t="s">
        <v>117</v>
      </c>
      <c r="I21" s="50" t="s">
        <v>98</v>
      </c>
      <c r="J21" s="129"/>
    </row>
    <row r="22" spans="1:12" s="8" customFormat="1" ht="18.75" customHeight="1" x14ac:dyDescent="0.25">
      <c r="A22" s="83"/>
      <c r="B22" s="79"/>
      <c r="C22" s="80"/>
      <c r="D22" s="81"/>
      <c r="E22" s="82"/>
      <c r="F22" s="79"/>
      <c r="G22" s="84"/>
      <c r="H22" s="2"/>
      <c r="I22" s="50"/>
      <c r="J22" s="85">
        <f>SUM(G5:G21)</f>
        <v>200000000</v>
      </c>
      <c r="K22" s="132">
        <v>17</v>
      </c>
      <c r="L22" s="60"/>
    </row>
    <row r="23" spans="1:12" s="8" customFormat="1" ht="18.75" customHeight="1" x14ac:dyDescent="0.25">
      <c r="A23" s="2"/>
      <c r="B23" s="74"/>
      <c r="C23" s="71"/>
      <c r="D23" s="72"/>
      <c r="E23" s="75"/>
      <c r="F23" s="74"/>
      <c r="G23" s="78"/>
      <c r="H23" s="2"/>
      <c r="I23" s="50"/>
      <c r="J23" s="85"/>
      <c r="L23" s="60"/>
    </row>
    <row r="24" spans="1:12" x14ac:dyDescent="0.25">
      <c r="A24" s="16"/>
      <c r="B24" s="2"/>
      <c r="C24" s="3"/>
      <c r="D24" s="38"/>
      <c r="E24" s="2"/>
      <c r="F24" s="2"/>
      <c r="G24" s="51">
        <f>SUM(G5:G23)</f>
        <v>200000000</v>
      </c>
      <c r="H24" s="9"/>
      <c r="I24" s="9"/>
    </row>
  </sheetData>
  <sortState ref="A4:O17">
    <sortCondition descending="1" ref="G4:G17"/>
  </sortState>
  <mergeCells count="2">
    <mergeCell ref="A1:I1"/>
    <mergeCell ref="A2:I2"/>
  </mergeCells>
  <conditionalFormatting sqref="B20:C20">
    <cfRule type="duplicateValues" dxfId="0" priority="1"/>
  </conditionalFormatting>
  <pageMargins left="0.70866141732283472" right="0.23622047244094491" top="0.74803149606299213" bottom="0.74803149606299213" header="0.31496062992125984" footer="0.31496062992125984"/>
  <pageSetup paperSize="9" scale="75" fitToHeight="2" orientation="portrait" horizontalDpi="4294967292" verticalDpi="0" copies="2"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25"/>
  <sheetViews>
    <sheetView topLeftCell="A2" zoomScale="90" zoomScaleNormal="90" workbookViewId="0">
      <selection activeCell="K11" sqref="K11"/>
    </sheetView>
  </sheetViews>
  <sheetFormatPr defaultRowHeight="15" x14ac:dyDescent="0.25"/>
  <cols>
    <col min="1" max="1" width="14.140625" style="8" customWidth="1"/>
    <col min="2" max="2" width="4.85546875" style="19" customWidth="1"/>
    <col min="3" max="3" width="54.7109375" style="8" customWidth="1"/>
    <col min="4" max="4" width="5.28515625" style="8" customWidth="1"/>
    <col min="5" max="5" width="5.42578125" style="8" customWidth="1"/>
    <col min="6" max="6" width="5.28515625" style="8" customWidth="1"/>
    <col min="7" max="8" width="5.7109375" style="8" customWidth="1"/>
    <col min="9" max="9" width="6.42578125" style="8" customWidth="1"/>
    <col min="10" max="10" width="4.42578125" style="8" customWidth="1"/>
    <col min="11" max="11" width="6.42578125" style="8" customWidth="1"/>
    <col min="12" max="12" width="6.5703125" style="8" customWidth="1"/>
    <col min="13" max="13" width="9.42578125" style="8" customWidth="1"/>
    <col min="14" max="16384" width="9.140625" style="8"/>
  </cols>
  <sheetData>
    <row r="1" spans="1:13" ht="15.75" x14ac:dyDescent="0.25">
      <c r="A1" s="96" t="s">
        <v>283</v>
      </c>
      <c r="B1" s="97"/>
    </row>
    <row r="2" spans="1:13" ht="15.75" x14ac:dyDescent="0.25">
      <c r="A2" s="96" t="s">
        <v>114</v>
      </c>
      <c r="B2" s="97"/>
    </row>
    <row r="3" spans="1:13" ht="15.75" x14ac:dyDescent="0.25">
      <c r="A3" s="286" t="s">
        <v>396</v>
      </c>
      <c r="B3" s="286"/>
      <c r="C3" s="286"/>
    </row>
    <row r="5" spans="1:13" x14ac:dyDescent="0.25">
      <c r="A5" s="302" t="s">
        <v>116</v>
      </c>
      <c r="B5" s="302" t="s">
        <v>111</v>
      </c>
      <c r="C5" s="302" t="s">
        <v>290</v>
      </c>
      <c r="D5" s="298" t="s">
        <v>110</v>
      </c>
      <c r="E5" s="298"/>
      <c r="F5" s="298"/>
      <c r="G5" s="298"/>
      <c r="H5" s="298"/>
      <c r="I5" s="298"/>
      <c r="J5" s="298"/>
      <c r="K5" s="298"/>
      <c r="L5" s="298"/>
      <c r="M5" s="298"/>
    </row>
    <row r="6" spans="1:13" x14ac:dyDescent="0.25">
      <c r="A6" s="303"/>
      <c r="B6" s="303"/>
      <c r="C6" s="303"/>
      <c r="D6" s="136" t="s">
        <v>99</v>
      </c>
      <c r="E6" s="136" t="s">
        <v>100</v>
      </c>
      <c r="F6" s="137" t="s">
        <v>101</v>
      </c>
      <c r="G6" s="137" t="s">
        <v>102</v>
      </c>
      <c r="H6" s="137" t="s">
        <v>103</v>
      </c>
      <c r="I6" s="137" t="s">
        <v>104</v>
      </c>
      <c r="J6" s="137" t="s">
        <v>105</v>
      </c>
      <c r="K6" s="137" t="s">
        <v>106</v>
      </c>
      <c r="L6" s="137" t="s">
        <v>107</v>
      </c>
      <c r="M6" s="138" t="s">
        <v>112</v>
      </c>
    </row>
    <row r="7" spans="1:13" x14ac:dyDescent="0.25">
      <c r="A7" s="304"/>
      <c r="B7" s="304"/>
      <c r="C7" s="304"/>
      <c r="D7" s="136" t="s">
        <v>108</v>
      </c>
      <c r="E7" s="136" t="s">
        <v>108</v>
      </c>
      <c r="F7" s="136" t="s">
        <v>108</v>
      </c>
      <c r="G7" s="136" t="s">
        <v>108</v>
      </c>
      <c r="H7" s="136" t="s">
        <v>108</v>
      </c>
      <c r="I7" s="136" t="s">
        <v>108</v>
      </c>
      <c r="J7" s="136" t="s">
        <v>108</v>
      </c>
      <c r="K7" s="136" t="s">
        <v>108</v>
      </c>
      <c r="L7" s="136" t="s">
        <v>108</v>
      </c>
      <c r="M7" s="136" t="s">
        <v>108</v>
      </c>
    </row>
    <row r="8" spans="1:13" s="17" customFormat="1" ht="21.75" customHeight="1" x14ac:dyDescent="0.25">
      <c r="A8" s="299" t="s">
        <v>80</v>
      </c>
      <c r="B8" s="139">
        <v>1</v>
      </c>
      <c r="C8" s="64" t="s">
        <v>113</v>
      </c>
      <c r="D8" s="140">
        <v>18</v>
      </c>
      <c r="E8" s="139">
        <v>29</v>
      </c>
      <c r="F8" s="139">
        <v>30</v>
      </c>
      <c r="G8" s="139">
        <v>38</v>
      </c>
      <c r="H8" s="139">
        <v>26</v>
      </c>
      <c r="I8" s="139">
        <v>54</v>
      </c>
      <c r="J8" s="139">
        <v>8</v>
      </c>
      <c r="K8" s="139">
        <v>34</v>
      </c>
      <c r="L8" s="139">
        <v>17</v>
      </c>
      <c r="M8" s="93">
        <f t="shared" ref="M8:M18" si="0">D8+E8+F8+G8+H8+I8+J8+K8+L8</f>
        <v>254</v>
      </c>
    </row>
    <row r="9" spans="1:13" s="17" customFormat="1" ht="21.75" customHeight="1" x14ac:dyDescent="0.25">
      <c r="A9" s="300"/>
      <c r="B9" s="139">
        <v>2</v>
      </c>
      <c r="C9" s="64" t="s">
        <v>82</v>
      </c>
      <c r="D9" s="139">
        <v>12</v>
      </c>
      <c r="E9" s="139">
        <v>2</v>
      </c>
      <c r="F9" s="139">
        <v>4</v>
      </c>
      <c r="G9" s="139">
        <v>11</v>
      </c>
      <c r="H9" s="139">
        <v>7</v>
      </c>
      <c r="I9" s="139">
        <v>15</v>
      </c>
      <c r="J9" s="139">
        <v>1</v>
      </c>
      <c r="K9" s="139">
        <v>10</v>
      </c>
      <c r="L9" s="139"/>
      <c r="M9" s="93">
        <f t="shared" si="0"/>
        <v>62</v>
      </c>
    </row>
    <row r="10" spans="1:13" s="17" customFormat="1" ht="21.75" customHeight="1" x14ac:dyDescent="0.25">
      <c r="A10" s="300"/>
      <c r="B10" s="139">
        <v>3</v>
      </c>
      <c r="C10" s="64" t="s">
        <v>83</v>
      </c>
      <c r="D10" s="139">
        <v>10</v>
      </c>
      <c r="E10" s="139">
        <v>6</v>
      </c>
      <c r="F10" s="139">
        <v>16</v>
      </c>
      <c r="G10" s="139">
        <v>14</v>
      </c>
      <c r="H10" s="139">
        <v>5</v>
      </c>
      <c r="I10" s="139">
        <v>16</v>
      </c>
      <c r="J10" s="139">
        <v>8</v>
      </c>
      <c r="K10" s="139">
        <v>51</v>
      </c>
      <c r="L10" s="139"/>
      <c r="M10" s="93">
        <f t="shared" si="0"/>
        <v>126</v>
      </c>
    </row>
    <row r="11" spans="1:13" s="17" customFormat="1" ht="21.75" customHeight="1" x14ac:dyDescent="0.25">
      <c r="A11" s="138" t="s">
        <v>281</v>
      </c>
      <c r="B11" s="139">
        <v>4</v>
      </c>
      <c r="C11" s="64" t="s">
        <v>281</v>
      </c>
      <c r="D11" s="139">
        <v>2</v>
      </c>
      <c r="E11" s="139"/>
      <c r="F11" s="139"/>
      <c r="G11" s="139">
        <v>2</v>
      </c>
      <c r="H11" s="139">
        <v>1</v>
      </c>
      <c r="I11" s="139">
        <v>1</v>
      </c>
      <c r="J11" s="139"/>
      <c r="K11" s="139">
        <v>6</v>
      </c>
      <c r="L11" s="141"/>
      <c r="M11" s="93">
        <f t="shared" ref="M11" si="1">D11+E11+F11+G11+H11+I11+J11+K11+L11</f>
        <v>12</v>
      </c>
    </row>
    <row r="12" spans="1:13" s="17" customFormat="1" ht="15.75" customHeight="1" x14ac:dyDescent="0.25">
      <c r="A12" s="299" t="s">
        <v>282</v>
      </c>
      <c r="B12" s="139">
        <v>5</v>
      </c>
      <c r="C12" s="64" t="s">
        <v>277</v>
      </c>
      <c r="D12" s="139">
        <v>4</v>
      </c>
      <c r="E12" s="139">
        <v>3</v>
      </c>
      <c r="F12" s="139"/>
      <c r="G12" s="139">
        <v>5</v>
      </c>
      <c r="H12" s="139"/>
      <c r="I12" s="139">
        <v>1</v>
      </c>
      <c r="J12" s="139">
        <v>3</v>
      </c>
      <c r="K12" s="139">
        <v>5</v>
      </c>
      <c r="L12" s="141"/>
      <c r="M12" s="93">
        <f t="shared" si="0"/>
        <v>21</v>
      </c>
    </row>
    <row r="13" spans="1:13" s="17" customFormat="1" ht="15.75" customHeight="1" x14ac:dyDescent="0.25">
      <c r="A13" s="300"/>
      <c r="B13" s="139">
        <v>6</v>
      </c>
      <c r="C13" s="64" t="s">
        <v>387</v>
      </c>
      <c r="D13" s="139"/>
      <c r="E13" s="139"/>
      <c r="F13" s="139"/>
      <c r="G13" s="139"/>
      <c r="H13" s="139"/>
      <c r="I13" s="139"/>
      <c r="J13" s="139"/>
      <c r="K13" s="139"/>
      <c r="L13" s="141"/>
      <c r="M13" s="93">
        <f t="shared" ref="M13" si="2">D13+E13+F13+G13+H13+I13+J13+K13+L13</f>
        <v>0</v>
      </c>
    </row>
    <row r="14" spans="1:13" s="17" customFormat="1" ht="15.75" customHeight="1" x14ac:dyDescent="0.25">
      <c r="A14" s="300"/>
      <c r="B14" s="139">
        <v>7</v>
      </c>
      <c r="C14" s="64" t="s">
        <v>388</v>
      </c>
      <c r="D14" s="139"/>
      <c r="E14" s="139"/>
      <c r="F14" s="139"/>
      <c r="G14" s="139"/>
      <c r="H14" s="139"/>
      <c r="I14" s="139"/>
      <c r="J14" s="139"/>
      <c r="K14" s="139"/>
      <c r="L14" s="141"/>
      <c r="M14" s="93">
        <f t="shared" ref="M14" si="3">D14+E14+F14+G14+H14+I14+J14+K14+L14</f>
        <v>0</v>
      </c>
    </row>
    <row r="15" spans="1:13" s="17" customFormat="1" ht="25.5" customHeight="1" x14ac:dyDescent="0.25">
      <c r="A15" s="300"/>
      <c r="B15" s="139">
        <v>8</v>
      </c>
      <c r="C15" s="64" t="s">
        <v>280</v>
      </c>
      <c r="D15" s="139"/>
      <c r="E15" s="139"/>
      <c r="F15" s="139"/>
      <c r="G15" s="139"/>
      <c r="H15" s="139"/>
      <c r="I15" s="139">
        <v>2</v>
      </c>
      <c r="J15" s="139"/>
      <c r="K15" s="139">
        <v>1</v>
      </c>
      <c r="L15" s="141"/>
      <c r="M15" s="93">
        <f>D15+E15+F15+G15+H15+I15+J15+K15+L15</f>
        <v>3</v>
      </c>
    </row>
    <row r="16" spans="1:13" s="17" customFormat="1" ht="15.75" customHeight="1" x14ac:dyDescent="0.25">
      <c r="A16" s="300"/>
      <c r="B16" s="139">
        <v>9</v>
      </c>
      <c r="C16" s="64" t="s">
        <v>389</v>
      </c>
      <c r="D16" s="139"/>
      <c r="E16" s="139"/>
      <c r="F16" s="139"/>
      <c r="G16" s="139"/>
      <c r="H16" s="139"/>
      <c r="I16" s="139"/>
      <c r="J16" s="139"/>
      <c r="K16" s="139"/>
      <c r="L16" s="141"/>
      <c r="M16" s="93"/>
    </row>
    <row r="17" spans="1:13" s="17" customFormat="1" ht="15.75" customHeight="1" x14ac:dyDescent="0.25">
      <c r="A17" s="300"/>
      <c r="B17" s="139">
        <v>10</v>
      </c>
      <c r="C17" s="64" t="s">
        <v>278</v>
      </c>
      <c r="D17" s="139"/>
      <c r="E17" s="139"/>
      <c r="F17" s="139"/>
      <c r="G17" s="139"/>
      <c r="H17" s="139"/>
      <c r="I17" s="139">
        <v>1</v>
      </c>
      <c r="J17" s="139"/>
      <c r="K17" s="139">
        <v>1</v>
      </c>
      <c r="L17" s="141"/>
      <c r="M17" s="93">
        <f t="shared" si="0"/>
        <v>2</v>
      </c>
    </row>
    <row r="18" spans="1:13" s="17" customFormat="1" ht="27.75" customHeight="1" x14ac:dyDescent="0.25">
      <c r="A18" s="300"/>
      <c r="B18" s="139">
        <v>11</v>
      </c>
      <c r="C18" s="64" t="s">
        <v>390</v>
      </c>
      <c r="D18" s="139"/>
      <c r="E18" s="139"/>
      <c r="F18" s="139"/>
      <c r="G18" s="139"/>
      <c r="H18" s="139"/>
      <c r="I18" s="139"/>
      <c r="J18" s="139"/>
      <c r="K18" s="139"/>
      <c r="L18" s="141"/>
      <c r="M18" s="93">
        <f t="shared" si="0"/>
        <v>0</v>
      </c>
    </row>
    <row r="19" spans="1:13" s="17" customFormat="1" ht="27.75" customHeight="1" x14ac:dyDescent="0.25">
      <c r="A19" s="300"/>
      <c r="B19" s="139">
        <v>12</v>
      </c>
      <c r="C19" s="135" t="s">
        <v>391</v>
      </c>
      <c r="D19" s="139"/>
      <c r="E19" s="139">
        <v>1</v>
      </c>
      <c r="F19" s="139">
        <v>1</v>
      </c>
      <c r="G19" s="139">
        <v>1</v>
      </c>
      <c r="H19" s="139">
        <v>1</v>
      </c>
      <c r="I19" s="139">
        <v>2</v>
      </c>
      <c r="J19" s="139"/>
      <c r="K19" s="139">
        <v>7</v>
      </c>
      <c r="L19" s="141"/>
      <c r="M19" s="93">
        <f>D19+E19+F19+G19+H19+I19+J19+K19+L19</f>
        <v>13</v>
      </c>
    </row>
    <row r="20" spans="1:13" s="17" customFormat="1" ht="27.75" customHeight="1" x14ac:dyDescent="0.25">
      <c r="A20" s="300"/>
      <c r="B20" s="139">
        <v>13</v>
      </c>
      <c r="C20" s="135" t="s">
        <v>392</v>
      </c>
      <c r="D20" s="139"/>
      <c r="E20" s="139"/>
      <c r="F20" s="139"/>
      <c r="G20" s="139"/>
      <c r="H20" s="139"/>
      <c r="I20" s="139"/>
      <c r="J20" s="139"/>
      <c r="K20" s="139"/>
      <c r="L20" s="141"/>
      <c r="M20" s="93">
        <f t="shared" ref="M20" si="4">D20+E20+F20+G20+H20+I20+J20+K20+L20</f>
        <v>0</v>
      </c>
    </row>
    <row r="21" spans="1:13" s="17" customFormat="1" ht="27.75" customHeight="1" x14ac:dyDescent="0.25">
      <c r="A21" s="300"/>
      <c r="B21" s="139">
        <v>14</v>
      </c>
      <c r="C21" s="64" t="s">
        <v>393</v>
      </c>
      <c r="D21" s="139"/>
      <c r="E21" s="139"/>
      <c r="F21" s="139"/>
      <c r="G21" s="139"/>
      <c r="H21" s="139"/>
      <c r="I21" s="139"/>
      <c r="J21" s="139"/>
      <c r="K21" s="139"/>
      <c r="L21" s="141"/>
      <c r="M21" s="93">
        <f>D21+E21+F21+G21+H21+I21+J21+K21+L21</f>
        <v>0</v>
      </c>
    </row>
    <row r="22" spans="1:13" s="17" customFormat="1" ht="15.75" customHeight="1" x14ac:dyDescent="0.25">
      <c r="A22" s="300"/>
      <c r="B22" s="139">
        <v>15</v>
      </c>
      <c r="C22" s="64" t="s">
        <v>279</v>
      </c>
      <c r="D22" s="139"/>
      <c r="E22" s="139"/>
      <c r="F22" s="139"/>
      <c r="G22" s="139"/>
      <c r="H22" s="139"/>
      <c r="I22" s="139">
        <v>1</v>
      </c>
      <c r="J22" s="139"/>
      <c r="K22" s="139"/>
      <c r="L22" s="141"/>
      <c r="M22" s="93">
        <f t="shared" ref="M22" si="5">D22+E22+F22+G22+H22+I22+J22+K22+L22</f>
        <v>1</v>
      </c>
    </row>
    <row r="23" spans="1:13" s="17" customFormat="1" ht="23.25" customHeight="1" x14ac:dyDescent="0.25">
      <c r="A23" s="300"/>
      <c r="B23" s="139">
        <v>16</v>
      </c>
      <c r="C23" s="64" t="s">
        <v>394</v>
      </c>
      <c r="D23" s="139"/>
      <c r="E23" s="139"/>
      <c r="F23" s="139"/>
      <c r="G23" s="139"/>
      <c r="H23" s="139"/>
      <c r="I23" s="139">
        <v>1</v>
      </c>
      <c r="J23" s="139"/>
      <c r="K23" s="139">
        <v>3</v>
      </c>
      <c r="L23" s="141"/>
      <c r="M23" s="93">
        <f t="shared" ref="M23" si="6">D23+E23+F23+G23+H23+I23+J23+K23+L23</f>
        <v>4</v>
      </c>
    </row>
    <row r="24" spans="1:13" s="17" customFormat="1" ht="29.25" customHeight="1" x14ac:dyDescent="0.25">
      <c r="A24" s="301"/>
      <c r="B24" s="139">
        <v>17</v>
      </c>
      <c r="C24" s="135" t="s">
        <v>395</v>
      </c>
      <c r="D24" s="139"/>
      <c r="E24" s="139"/>
      <c r="F24" s="139"/>
      <c r="G24" s="139"/>
      <c r="H24" s="139"/>
      <c r="I24" s="139">
        <v>1</v>
      </c>
      <c r="J24" s="139"/>
      <c r="K24" s="139"/>
      <c r="L24" s="141"/>
      <c r="M24" s="93">
        <f t="shared" ref="M24" si="7">D24+E24+F24+G24+H24+I24+J24+K24+L24</f>
        <v>1</v>
      </c>
    </row>
    <row r="25" spans="1:13" s="17" customFormat="1" ht="17.25" customHeight="1" x14ac:dyDescent="0.25">
      <c r="A25" s="16"/>
      <c r="B25" s="92"/>
      <c r="C25" s="93" t="s">
        <v>115</v>
      </c>
      <c r="D25" s="93">
        <f t="shared" ref="D25:L25" si="8">SUM(D8:D22)</f>
        <v>46</v>
      </c>
      <c r="E25" s="100">
        <f t="shared" si="8"/>
        <v>41</v>
      </c>
      <c r="F25" s="100">
        <f t="shared" si="8"/>
        <v>51</v>
      </c>
      <c r="G25" s="100">
        <f t="shared" si="8"/>
        <v>71</v>
      </c>
      <c r="H25" s="93">
        <f t="shared" si="8"/>
        <v>40</v>
      </c>
      <c r="I25" s="100">
        <f>SUM(I8:I24)</f>
        <v>95</v>
      </c>
      <c r="J25" s="100">
        <f t="shared" si="8"/>
        <v>20</v>
      </c>
      <c r="K25" s="100">
        <f>SUM(K8:K24)</f>
        <v>118</v>
      </c>
      <c r="L25" s="100">
        <f t="shared" si="8"/>
        <v>17</v>
      </c>
      <c r="M25" s="93">
        <f>SUM(M8:M24)</f>
        <v>499</v>
      </c>
    </row>
  </sheetData>
  <mergeCells count="7">
    <mergeCell ref="D5:M5"/>
    <mergeCell ref="A8:A10"/>
    <mergeCell ref="A3:C3"/>
    <mergeCell ref="A12:A24"/>
    <mergeCell ref="A5:A7"/>
    <mergeCell ref="B5:B7"/>
    <mergeCell ref="C5:C7"/>
  </mergeCells>
  <pageMargins left="0.49" right="0.118110236220472" top="0.74803149606299202" bottom="0.74803149606299202" header="0.31496062992126" footer="0.31496062992126"/>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57"/>
  <sheetViews>
    <sheetView topLeftCell="A28" zoomScale="80" zoomScaleNormal="80" workbookViewId="0">
      <selection activeCell="D56" sqref="D56"/>
    </sheetView>
  </sheetViews>
  <sheetFormatPr defaultRowHeight="15" x14ac:dyDescent="0.25"/>
  <cols>
    <col min="1" max="1" width="4.85546875" style="8" customWidth="1"/>
    <col min="2" max="2" width="42.42578125" style="17" customWidth="1"/>
    <col min="3" max="3" width="12.7109375" style="22" customWidth="1"/>
    <col min="4" max="4" width="21.7109375" style="36" customWidth="1"/>
    <col min="5" max="5" width="26.7109375" style="17" customWidth="1"/>
    <col min="6" max="6" width="45.85546875" style="17" customWidth="1"/>
    <col min="7" max="7" width="16.28515625" style="53" customWidth="1"/>
    <col min="8" max="8" width="22.140625" style="27" customWidth="1"/>
    <col min="9" max="9" width="47.7109375" style="27" customWidth="1"/>
    <col min="10" max="10" width="16" style="60" bestFit="1" customWidth="1"/>
    <col min="11" max="11" width="4" style="8" customWidth="1"/>
    <col min="12" max="12" width="13.42578125" style="60" bestFit="1" customWidth="1"/>
    <col min="13" max="16384" width="9.140625" style="8"/>
  </cols>
  <sheetData>
    <row r="1" spans="1:12" ht="18.75" customHeight="1" x14ac:dyDescent="0.25">
      <c r="A1" s="297" t="s">
        <v>411</v>
      </c>
      <c r="B1" s="297"/>
      <c r="C1" s="297"/>
      <c r="D1" s="297"/>
      <c r="E1" s="297"/>
      <c r="F1" s="297"/>
      <c r="G1" s="297"/>
      <c r="H1" s="297"/>
      <c r="I1" s="297"/>
    </row>
    <row r="2" spans="1:12" ht="18.75" customHeight="1" x14ac:dyDescent="0.25">
      <c r="A2" s="297" t="s">
        <v>86</v>
      </c>
      <c r="B2" s="297"/>
      <c r="C2" s="297"/>
      <c r="D2" s="297"/>
      <c r="E2" s="297"/>
      <c r="F2" s="297"/>
      <c r="G2" s="297"/>
      <c r="H2" s="297"/>
      <c r="I2" s="297"/>
    </row>
    <row r="4" spans="1:12" s="32" customFormat="1" ht="36" customHeight="1" thickBot="1" x14ac:dyDescent="0.3">
      <c r="A4" s="18" t="s">
        <v>3</v>
      </c>
      <c r="B4" s="18" t="s">
        <v>323</v>
      </c>
      <c r="C4" s="21" t="s">
        <v>0</v>
      </c>
      <c r="D4" s="21" t="s">
        <v>4</v>
      </c>
      <c r="E4" s="18" t="s">
        <v>1</v>
      </c>
      <c r="F4" s="18" t="s">
        <v>2</v>
      </c>
      <c r="G4" s="52" t="s">
        <v>81</v>
      </c>
      <c r="H4" s="18" t="s">
        <v>79</v>
      </c>
      <c r="I4" s="18" t="s">
        <v>85</v>
      </c>
      <c r="J4" s="86"/>
      <c r="L4" s="86"/>
    </row>
    <row r="5" spans="1:12" ht="18.75" customHeight="1" thickBot="1" x14ac:dyDescent="0.3">
      <c r="A5" s="2">
        <v>1</v>
      </c>
      <c r="B5" s="119" t="s">
        <v>456</v>
      </c>
      <c r="C5" s="11"/>
      <c r="D5" s="119" t="s">
        <v>455</v>
      </c>
      <c r="E5" s="11"/>
      <c r="F5" s="149" t="s">
        <v>454</v>
      </c>
      <c r="G5" s="143">
        <v>15000000</v>
      </c>
      <c r="H5" s="2" t="s">
        <v>117</v>
      </c>
      <c r="I5" s="50" t="s">
        <v>197</v>
      </c>
    </row>
    <row r="6" spans="1:12" ht="18.75" customHeight="1" thickBot="1" x14ac:dyDescent="0.3">
      <c r="A6" s="2">
        <v>2</v>
      </c>
      <c r="B6" s="119" t="s">
        <v>453</v>
      </c>
      <c r="C6" s="11"/>
      <c r="D6" s="119" t="s">
        <v>452</v>
      </c>
      <c r="E6" s="11"/>
      <c r="F6" s="144" t="s">
        <v>451</v>
      </c>
      <c r="G6" s="143">
        <v>12000000</v>
      </c>
      <c r="H6" s="2" t="s">
        <v>117</v>
      </c>
      <c r="I6" s="50" t="s">
        <v>197</v>
      </c>
    </row>
    <row r="7" spans="1:12" ht="18.75" customHeight="1" thickBot="1" x14ac:dyDescent="0.3">
      <c r="A7" s="2">
        <v>3</v>
      </c>
      <c r="B7" s="104" t="s">
        <v>450</v>
      </c>
      <c r="C7" s="11"/>
      <c r="D7" s="119" t="s">
        <v>449</v>
      </c>
      <c r="E7" s="11"/>
      <c r="F7" s="144" t="s">
        <v>448</v>
      </c>
      <c r="G7" s="143">
        <v>15000000</v>
      </c>
      <c r="H7" s="2" t="s">
        <v>117</v>
      </c>
      <c r="I7" s="50" t="s">
        <v>197</v>
      </c>
    </row>
    <row r="8" spans="1:12" ht="18.75" customHeight="1" thickBot="1" x14ac:dyDescent="0.3">
      <c r="A8" s="2">
        <v>4</v>
      </c>
      <c r="B8" s="104" t="s">
        <v>447</v>
      </c>
      <c r="C8" s="11"/>
      <c r="D8" s="119" t="s">
        <v>446</v>
      </c>
      <c r="E8" s="11"/>
      <c r="F8" s="144" t="s">
        <v>445</v>
      </c>
      <c r="G8" s="143">
        <v>12000000</v>
      </c>
      <c r="H8" s="2" t="s">
        <v>117</v>
      </c>
      <c r="I8" s="50" t="s">
        <v>197</v>
      </c>
    </row>
    <row r="9" spans="1:12" ht="18.75" customHeight="1" x14ac:dyDescent="0.25">
      <c r="A9" s="2">
        <v>5</v>
      </c>
      <c r="B9" s="119" t="s">
        <v>444</v>
      </c>
      <c r="C9" s="11"/>
      <c r="D9" s="119" t="s">
        <v>443</v>
      </c>
      <c r="E9" s="11"/>
      <c r="F9" s="148" t="s">
        <v>442</v>
      </c>
      <c r="G9" s="143">
        <v>15000000</v>
      </c>
      <c r="H9" s="2" t="s">
        <v>117</v>
      </c>
      <c r="I9" s="50" t="s">
        <v>197</v>
      </c>
    </row>
    <row r="10" spans="1:12" ht="18.75" customHeight="1" x14ac:dyDescent="0.25">
      <c r="A10" s="2">
        <v>6</v>
      </c>
      <c r="B10" s="119" t="s">
        <v>441</v>
      </c>
      <c r="C10" s="11"/>
      <c r="D10" s="119" t="s">
        <v>440</v>
      </c>
      <c r="E10" s="11"/>
      <c r="F10" s="148" t="s">
        <v>439</v>
      </c>
      <c r="G10" s="143">
        <v>12000000</v>
      </c>
      <c r="H10" s="2" t="s">
        <v>117</v>
      </c>
      <c r="I10" s="50" t="s">
        <v>197</v>
      </c>
    </row>
    <row r="11" spans="1:12" ht="18.75" customHeight="1" thickBot="1" x14ac:dyDescent="0.3">
      <c r="A11" s="2">
        <v>7</v>
      </c>
      <c r="B11" s="119" t="s">
        <v>289</v>
      </c>
      <c r="C11" s="11"/>
      <c r="D11" s="119" t="s">
        <v>66</v>
      </c>
      <c r="E11" s="11"/>
      <c r="F11" s="144" t="s">
        <v>438</v>
      </c>
      <c r="G11" s="143">
        <v>25000000</v>
      </c>
      <c r="H11" s="2" t="s">
        <v>117</v>
      </c>
      <c r="I11" s="50" t="s">
        <v>197</v>
      </c>
    </row>
    <row r="12" spans="1:12" ht="18.75" customHeight="1" thickBot="1" x14ac:dyDescent="0.3">
      <c r="A12" s="2">
        <v>8</v>
      </c>
      <c r="B12" s="119" t="s">
        <v>437</v>
      </c>
      <c r="C12" s="11"/>
      <c r="D12" s="145" t="s">
        <v>286</v>
      </c>
      <c r="E12" s="11"/>
      <c r="F12" s="144" t="s">
        <v>436</v>
      </c>
      <c r="G12" s="143">
        <v>12000000</v>
      </c>
      <c r="H12" s="2" t="s">
        <v>117</v>
      </c>
      <c r="I12" s="50" t="s">
        <v>197</v>
      </c>
    </row>
    <row r="13" spans="1:12" ht="18.75" customHeight="1" thickBot="1" x14ac:dyDescent="0.3">
      <c r="A13" s="2">
        <v>9</v>
      </c>
      <c r="B13" s="119" t="s">
        <v>435</v>
      </c>
      <c r="C13" s="11"/>
      <c r="D13" s="119" t="s">
        <v>284</v>
      </c>
      <c r="E13" s="11"/>
      <c r="F13" s="144" t="s">
        <v>434</v>
      </c>
      <c r="G13" s="143">
        <v>11000000</v>
      </c>
      <c r="H13" s="2" t="s">
        <v>117</v>
      </c>
      <c r="I13" s="50" t="s">
        <v>197</v>
      </c>
    </row>
    <row r="14" spans="1:12" ht="18.75" customHeight="1" thickBot="1" x14ac:dyDescent="0.3">
      <c r="A14" s="2">
        <v>10</v>
      </c>
      <c r="B14" s="119" t="s">
        <v>433</v>
      </c>
      <c r="C14" s="11"/>
      <c r="D14" s="145" t="s">
        <v>432</v>
      </c>
      <c r="E14" s="11"/>
      <c r="F14" s="144" t="s">
        <v>431</v>
      </c>
      <c r="G14" s="143">
        <v>12000000</v>
      </c>
      <c r="H14" s="2" t="s">
        <v>117</v>
      </c>
      <c r="I14" s="50" t="s">
        <v>197</v>
      </c>
    </row>
    <row r="15" spans="1:12" ht="18.75" customHeight="1" thickBot="1" x14ac:dyDescent="0.3">
      <c r="A15" s="2">
        <v>11</v>
      </c>
      <c r="B15" s="119" t="s">
        <v>430</v>
      </c>
      <c r="C15" s="11"/>
      <c r="D15" s="119" t="s">
        <v>285</v>
      </c>
      <c r="E15" s="11"/>
      <c r="F15" s="144" t="s">
        <v>429</v>
      </c>
      <c r="G15" s="143">
        <v>15000000</v>
      </c>
      <c r="H15" s="2" t="s">
        <v>117</v>
      </c>
      <c r="I15" s="50" t="s">
        <v>197</v>
      </c>
    </row>
    <row r="16" spans="1:12" ht="18.75" customHeight="1" thickBot="1" x14ac:dyDescent="0.3">
      <c r="A16" s="2">
        <v>12</v>
      </c>
      <c r="B16" s="119" t="s">
        <v>428</v>
      </c>
      <c r="C16" s="11"/>
      <c r="D16" s="119" t="s">
        <v>427</v>
      </c>
      <c r="E16" s="11"/>
      <c r="F16" s="144" t="s">
        <v>426</v>
      </c>
      <c r="G16" s="143">
        <v>12000000</v>
      </c>
      <c r="H16" s="2" t="s">
        <v>117</v>
      </c>
      <c r="I16" s="50" t="s">
        <v>197</v>
      </c>
    </row>
    <row r="17" spans="1:11" ht="18.75" customHeight="1" thickBot="1" x14ac:dyDescent="0.3">
      <c r="A17" s="2">
        <v>13</v>
      </c>
      <c r="B17" s="119" t="s">
        <v>425</v>
      </c>
      <c r="C17" s="11"/>
      <c r="D17" s="119" t="s">
        <v>424</v>
      </c>
      <c r="E17" s="11"/>
      <c r="F17" s="144" t="s">
        <v>423</v>
      </c>
      <c r="G17" s="143">
        <v>15000000</v>
      </c>
      <c r="H17" s="2" t="s">
        <v>117</v>
      </c>
      <c r="I17" s="50" t="s">
        <v>197</v>
      </c>
    </row>
    <row r="18" spans="1:11" ht="18.75" customHeight="1" thickBot="1" x14ac:dyDescent="0.3">
      <c r="A18" s="2">
        <v>14</v>
      </c>
      <c r="B18" s="147" t="s">
        <v>422</v>
      </c>
      <c r="C18" s="11"/>
      <c r="D18" s="147" t="s">
        <v>421</v>
      </c>
      <c r="E18" s="11"/>
      <c r="F18" s="144" t="s">
        <v>420</v>
      </c>
      <c r="G18" s="146">
        <v>25000000</v>
      </c>
      <c r="H18" s="2" t="s">
        <v>117</v>
      </c>
      <c r="I18" s="50" t="s">
        <v>197</v>
      </c>
    </row>
    <row r="19" spans="1:11" ht="18.75" customHeight="1" thickBot="1" x14ac:dyDescent="0.3">
      <c r="A19" s="2">
        <v>15</v>
      </c>
      <c r="B19" s="119" t="s">
        <v>419</v>
      </c>
      <c r="C19" s="11"/>
      <c r="D19" s="119" t="s">
        <v>196</v>
      </c>
      <c r="E19" s="11"/>
      <c r="F19" s="144" t="s">
        <v>418</v>
      </c>
      <c r="G19" s="143">
        <v>35000000</v>
      </c>
      <c r="H19" s="2" t="s">
        <v>117</v>
      </c>
      <c r="I19" s="50" t="s">
        <v>197</v>
      </c>
    </row>
    <row r="20" spans="1:11" ht="18.75" customHeight="1" thickBot="1" x14ac:dyDescent="0.3">
      <c r="A20" s="2">
        <v>16</v>
      </c>
      <c r="B20" s="119" t="s">
        <v>417</v>
      </c>
      <c r="C20" s="11"/>
      <c r="D20" s="145" t="s">
        <v>416</v>
      </c>
      <c r="E20" s="11"/>
      <c r="F20" s="144" t="s">
        <v>287</v>
      </c>
      <c r="G20" s="143">
        <v>15000000</v>
      </c>
      <c r="H20" s="2" t="s">
        <v>117</v>
      </c>
      <c r="I20" s="50" t="s">
        <v>197</v>
      </c>
    </row>
    <row r="21" spans="1:11" ht="18.75" customHeight="1" x14ac:dyDescent="0.25">
      <c r="A21" s="2">
        <v>17</v>
      </c>
      <c r="B21" s="119" t="s">
        <v>415</v>
      </c>
      <c r="C21" s="11"/>
      <c r="D21" s="119" t="s">
        <v>414</v>
      </c>
      <c r="E21" s="11"/>
      <c r="F21" s="150" t="s">
        <v>413</v>
      </c>
      <c r="G21" s="143">
        <v>12000000</v>
      </c>
      <c r="H21" s="2" t="s">
        <v>117</v>
      </c>
      <c r="I21" s="50" t="s">
        <v>197</v>
      </c>
    </row>
    <row r="22" spans="1:11" ht="18.75" customHeight="1" x14ac:dyDescent="0.25">
      <c r="A22" s="2">
        <v>18</v>
      </c>
      <c r="B22" s="119" t="s">
        <v>204</v>
      </c>
      <c r="C22" s="11"/>
      <c r="D22" s="119" t="s">
        <v>205</v>
      </c>
      <c r="E22" s="11"/>
      <c r="F22" s="151" t="s">
        <v>412</v>
      </c>
      <c r="G22" s="143">
        <v>30000000</v>
      </c>
      <c r="H22" s="2" t="s">
        <v>117</v>
      </c>
      <c r="I22" s="50" t="s">
        <v>197</v>
      </c>
    </row>
    <row r="23" spans="1:11" ht="18.75" customHeight="1" x14ac:dyDescent="0.25">
      <c r="A23" s="2"/>
      <c r="B23" s="79"/>
      <c r="C23" s="80"/>
      <c r="D23" s="81"/>
      <c r="E23" s="82"/>
      <c r="F23" s="79"/>
      <c r="G23" s="76"/>
      <c r="H23" s="2"/>
      <c r="I23" s="50"/>
      <c r="J23" s="60">
        <f>SUM(G5:G23)</f>
        <v>300000000</v>
      </c>
      <c r="K23" s="8">
        <v>18</v>
      </c>
    </row>
    <row r="24" spans="1:11" ht="18.75" customHeight="1" x14ac:dyDescent="0.25">
      <c r="A24" s="2">
        <v>1</v>
      </c>
      <c r="B24" s="210" t="s">
        <v>198</v>
      </c>
      <c r="C24" s="211"/>
      <c r="D24" s="212" t="s">
        <v>288</v>
      </c>
      <c r="E24" s="211"/>
      <c r="F24" s="148" t="s">
        <v>1024</v>
      </c>
      <c r="G24" s="213">
        <v>47750000</v>
      </c>
      <c r="H24" s="2" t="s">
        <v>117</v>
      </c>
      <c r="I24" s="50" t="s">
        <v>82</v>
      </c>
    </row>
    <row r="25" spans="1:11" ht="18.75" customHeight="1" x14ac:dyDescent="0.25">
      <c r="A25" s="2">
        <v>2</v>
      </c>
      <c r="B25" s="104" t="s">
        <v>1025</v>
      </c>
      <c r="C25" s="180"/>
      <c r="D25" s="120" t="s">
        <v>199</v>
      </c>
      <c r="E25" s="180"/>
      <c r="F25" s="148" t="s">
        <v>1026</v>
      </c>
      <c r="G25" s="214">
        <v>47750000</v>
      </c>
      <c r="H25" s="2" t="s">
        <v>117</v>
      </c>
      <c r="I25" s="50" t="s">
        <v>82</v>
      </c>
    </row>
    <row r="26" spans="1:11" ht="18.75" customHeight="1" x14ac:dyDescent="0.25">
      <c r="A26" s="2">
        <v>3</v>
      </c>
      <c r="B26" s="119" t="s">
        <v>1027</v>
      </c>
      <c r="C26" s="180"/>
      <c r="D26" s="120" t="s">
        <v>44</v>
      </c>
      <c r="E26" s="180"/>
      <c r="F26" s="148" t="s">
        <v>287</v>
      </c>
      <c r="G26" s="214">
        <v>15750000</v>
      </c>
      <c r="H26" s="2" t="s">
        <v>117</v>
      </c>
      <c r="I26" s="50" t="s">
        <v>82</v>
      </c>
    </row>
    <row r="27" spans="1:11" ht="18.75" customHeight="1" x14ac:dyDescent="0.25">
      <c r="A27" s="2">
        <v>4</v>
      </c>
      <c r="B27" s="119" t="s">
        <v>1028</v>
      </c>
      <c r="C27" s="180"/>
      <c r="D27" s="120" t="s">
        <v>202</v>
      </c>
      <c r="E27" s="180"/>
      <c r="F27" s="148" t="s">
        <v>1029</v>
      </c>
      <c r="G27" s="214">
        <v>15750000</v>
      </c>
      <c r="H27" s="2" t="s">
        <v>117</v>
      </c>
      <c r="I27" s="50" t="s">
        <v>82</v>
      </c>
    </row>
    <row r="28" spans="1:11" ht="18.75" customHeight="1" x14ac:dyDescent="0.25">
      <c r="A28" s="2">
        <v>5</v>
      </c>
      <c r="B28" s="119" t="s">
        <v>1030</v>
      </c>
      <c r="C28" s="180"/>
      <c r="D28" s="120" t="s">
        <v>203</v>
      </c>
      <c r="E28" s="180"/>
      <c r="F28" s="148" t="s">
        <v>287</v>
      </c>
      <c r="G28" s="214">
        <v>15750000</v>
      </c>
      <c r="H28" s="2" t="s">
        <v>117</v>
      </c>
      <c r="I28" s="50" t="s">
        <v>82</v>
      </c>
    </row>
    <row r="29" spans="1:11" ht="18.75" customHeight="1" x14ac:dyDescent="0.25">
      <c r="A29" s="2">
        <v>6</v>
      </c>
      <c r="B29" s="119" t="s">
        <v>1031</v>
      </c>
      <c r="C29" s="180"/>
      <c r="D29" s="120" t="s">
        <v>200</v>
      </c>
      <c r="E29" s="180"/>
      <c r="F29" s="148" t="s">
        <v>1032</v>
      </c>
      <c r="G29" s="214">
        <v>15750000</v>
      </c>
      <c r="H29" s="2" t="s">
        <v>117</v>
      </c>
      <c r="I29" s="50" t="s">
        <v>82</v>
      </c>
    </row>
    <row r="30" spans="1:11" ht="18.75" customHeight="1" x14ac:dyDescent="0.25">
      <c r="A30" s="2">
        <v>7</v>
      </c>
      <c r="B30" s="119" t="s">
        <v>1033</v>
      </c>
      <c r="C30" s="180"/>
      <c r="D30" s="120" t="s">
        <v>201</v>
      </c>
      <c r="E30" s="180"/>
      <c r="F30" s="148" t="s">
        <v>1034</v>
      </c>
      <c r="G30" s="214">
        <v>10000000</v>
      </c>
      <c r="H30" s="2" t="s">
        <v>117</v>
      </c>
      <c r="I30" s="50" t="s">
        <v>82</v>
      </c>
    </row>
    <row r="31" spans="1:11" ht="18.75" customHeight="1" x14ac:dyDescent="0.25">
      <c r="A31" s="2">
        <v>8</v>
      </c>
      <c r="B31" s="119" t="s">
        <v>1035</v>
      </c>
      <c r="C31" s="180"/>
      <c r="D31" s="120" t="s">
        <v>206</v>
      </c>
      <c r="E31" s="180"/>
      <c r="F31" s="148" t="s">
        <v>1036</v>
      </c>
      <c r="G31" s="214">
        <v>10000000</v>
      </c>
      <c r="H31" s="2" t="s">
        <v>117</v>
      </c>
      <c r="I31" s="50" t="s">
        <v>82</v>
      </c>
    </row>
    <row r="32" spans="1:11" ht="18.75" customHeight="1" x14ac:dyDescent="0.25">
      <c r="A32" s="2">
        <v>9</v>
      </c>
      <c r="B32" s="119" t="s">
        <v>1037</v>
      </c>
      <c r="C32" s="180"/>
      <c r="D32" s="120" t="s">
        <v>207</v>
      </c>
      <c r="E32" s="180"/>
      <c r="F32" s="148" t="s">
        <v>1038</v>
      </c>
      <c r="G32" s="215">
        <v>10000000</v>
      </c>
      <c r="H32" s="2" t="s">
        <v>117</v>
      </c>
      <c r="I32" s="50" t="s">
        <v>82</v>
      </c>
    </row>
    <row r="33" spans="1:11" ht="18.75" customHeight="1" x14ac:dyDescent="0.25">
      <c r="A33" s="2">
        <v>10</v>
      </c>
      <c r="B33" s="119" t="s">
        <v>1039</v>
      </c>
      <c r="C33" s="180"/>
      <c r="D33" s="120" t="s">
        <v>1040</v>
      </c>
      <c r="E33" s="180"/>
      <c r="F33" s="148" t="s">
        <v>1041</v>
      </c>
      <c r="G33" s="214">
        <v>10000000</v>
      </c>
      <c r="H33" s="2" t="s">
        <v>117</v>
      </c>
      <c r="I33" s="50" t="s">
        <v>82</v>
      </c>
    </row>
    <row r="34" spans="1:11" ht="18.75" customHeight="1" x14ac:dyDescent="0.25">
      <c r="A34" s="2">
        <v>11</v>
      </c>
      <c r="B34" s="119" t="s">
        <v>1042</v>
      </c>
      <c r="C34" s="180"/>
      <c r="D34" s="120" t="s">
        <v>1043</v>
      </c>
      <c r="E34" s="180"/>
      <c r="F34" s="148" t="s">
        <v>1044</v>
      </c>
      <c r="G34" s="214">
        <v>10000000</v>
      </c>
      <c r="H34" s="2" t="s">
        <v>117</v>
      </c>
      <c r="I34" s="50" t="s">
        <v>82</v>
      </c>
    </row>
    <row r="35" spans="1:11" ht="18.75" customHeight="1" x14ac:dyDescent="0.25">
      <c r="A35" s="2">
        <v>12</v>
      </c>
      <c r="B35" s="119" t="s">
        <v>1045</v>
      </c>
      <c r="C35" s="180"/>
      <c r="D35" s="120" t="s">
        <v>1046</v>
      </c>
      <c r="E35" s="180"/>
      <c r="F35" s="148" t="s">
        <v>1047</v>
      </c>
      <c r="G35" s="214">
        <v>15750000</v>
      </c>
      <c r="H35" s="2" t="s">
        <v>117</v>
      </c>
      <c r="I35" s="50" t="s">
        <v>82</v>
      </c>
    </row>
    <row r="36" spans="1:11" ht="18.75" customHeight="1" thickBot="1" x14ac:dyDescent="0.3">
      <c r="A36" s="2"/>
      <c r="B36" s="103"/>
      <c r="C36" s="108"/>
      <c r="D36" s="111"/>
      <c r="E36" s="107"/>
      <c r="F36" s="103"/>
      <c r="G36" s="109"/>
      <c r="H36" s="2"/>
      <c r="I36" s="50"/>
      <c r="J36" s="60">
        <f>SUM(G24:FZ35)</f>
        <v>224250000</v>
      </c>
      <c r="K36" s="8">
        <v>12</v>
      </c>
    </row>
    <row r="37" spans="1:11" ht="18.75" customHeight="1" thickBot="1" x14ac:dyDescent="0.3">
      <c r="A37" s="2">
        <v>1</v>
      </c>
      <c r="B37" s="104" t="s">
        <v>1151</v>
      </c>
      <c r="C37" s="180"/>
      <c r="D37" s="120" t="s">
        <v>70</v>
      </c>
      <c r="E37" s="180"/>
      <c r="F37" s="222" t="s">
        <v>1152</v>
      </c>
      <c r="G37" s="223">
        <v>20000000</v>
      </c>
      <c r="H37" s="2" t="s">
        <v>117</v>
      </c>
      <c r="I37" s="50" t="s">
        <v>83</v>
      </c>
    </row>
    <row r="38" spans="1:11" ht="18.75" customHeight="1" thickBot="1" x14ac:dyDescent="0.3">
      <c r="A38" s="2">
        <v>2</v>
      </c>
      <c r="B38" s="104" t="s">
        <v>1153</v>
      </c>
      <c r="C38" s="180"/>
      <c r="D38" s="120" t="s">
        <v>208</v>
      </c>
      <c r="E38" s="180"/>
      <c r="F38" s="224" t="s">
        <v>1154</v>
      </c>
      <c r="G38" s="223">
        <v>15000000</v>
      </c>
      <c r="H38" s="2" t="s">
        <v>117</v>
      </c>
      <c r="I38" s="50" t="s">
        <v>83</v>
      </c>
    </row>
    <row r="39" spans="1:11" ht="18.75" customHeight="1" thickBot="1" x14ac:dyDescent="0.3">
      <c r="A39" s="2">
        <v>3</v>
      </c>
      <c r="B39" s="123" t="s">
        <v>1155</v>
      </c>
      <c r="C39" s="180"/>
      <c r="D39" s="110" t="s">
        <v>1156</v>
      </c>
      <c r="E39" s="180"/>
      <c r="F39" s="224" t="s">
        <v>1157</v>
      </c>
      <c r="G39" s="223">
        <v>20000000</v>
      </c>
      <c r="H39" s="2" t="s">
        <v>117</v>
      </c>
      <c r="I39" s="50" t="s">
        <v>83</v>
      </c>
    </row>
    <row r="40" spans="1:11" ht="18.75" customHeight="1" thickBot="1" x14ac:dyDescent="0.3">
      <c r="A40" s="2">
        <v>4</v>
      </c>
      <c r="B40" s="123" t="s">
        <v>1158</v>
      </c>
      <c r="C40" s="180"/>
      <c r="D40" s="120" t="s">
        <v>313</v>
      </c>
      <c r="E40" s="180"/>
      <c r="F40" s="224" t="s">
        <v>1159</v>
      </c>
      <c r="G40" s="223">
        <v>15000000</v>
      </c>
      <c r="H40" s="2" t="s">
        <v>117</v>
      </c>
      <c r="I40" s="50" t="s">
        <v>83</v>
      </c>
    </row>
    <row r="41" spans="1:11" ht="18.75" customHeight="1" thickBot="1" x14ac:dyDescent="0.3">
      <c r="A41" s="2">
        <v>5</v>
      </c>
      <c r="B41" s="104" t="s">
        <v>1160</v>
      </c>
      <c r="C41" s="180"/>
      <c r="D41" s="113" t="s">
        <v>310</v>
      </c>
      <c r="E41" s="180"/>
      <c r="F41" s="164" t="s">
        <v>1161</v>
      </c>
      <c r="G41" s="223">
        <v>20000000</v>
      </c>
      <c r="H41" s="2" t="s">
        <v>117</v>
      </c>
      <c r="I41" s="50" t="s">
        <v>83</v>
      </c>
    </row>
    <row r="42" spans="1:11" ht="18.75" customHeight="1" thickBot="1" x14ac:dyDescent="0.3">
      <c r="A42" s="2">
        <v>6</v>
      </c>
      <c r="B42" s="104" t="s">
        <v>1162</v>
      </c>
      <c r="C42" s="180"/>
      <c r="D42" s="120" t="s">
        <v>315</v>
      </c>
      <c r="E42" s="180"/>
      <c r="F42" s="224" t="s">
        <v>1163</v>
      </c>
      <c r="G42" s="223">
        <v>15000000</v>
      </c>
      <c r="H42" s="2" t="s">
        <v>117</v>
      </c>
      <c r="I42" s="50" t="s">
        <v>83</v>
      </c>
    </row>
    <row r="43" spans="1:11" ht="18.75" customHeight="1" thickBot="1" x14ac:dyDescent="0.3">
      <c r="A43" s="2">
        <v>7</v>
      </c>
      <c r="B43" s="123" t="s">
        <v>1164</v>
      </c>
      <c r="C43" s="180"/>
      <c r="D43" s="120" t="s">
        <v>318</v>
      </c>
      <c r="E43" s="180"/>
      <c r="F43" s="224" t="s">
        <v>1165</v>
      </c>
      <c r="G43" s="223">
        <v>15000000</v>
      </c>
      <c r="H43" s="2" t="s">
        <v>117</v>
      </c>
      <c r="I43" s="50" t="s">
        <v>83</v>
      </c>
    </row>
    <row r="44" spans="1:11" ht="18.75" customHeight="1" thickBot="1" x14ac:dyDescent="0.3">
      <c r="A44" s="2">
        <v>8</v>
      </c>
      <c r="B44" s="123" t="s">
        <v>1166</v>
      </c>
      <c r="C44" s="180"/>
      <c r="D44" s="120" t="s">
        <v>312</v>
      </c>
      <c r="E44" s="180"/>
      <c r="F44" s="224" t="s">
        <v>1167</v>
      </c>
      <c r="G44" s="223">
        <v>20000000</v>
      </c>
      <c r="H44" s="2" t="s">
        <v>117</v>
      </c>
      <c r="I44" s="50" t="s">
        <v>83</v>
      </c>
    </row>
    <row r="45" spans="1:11" ht="18.75" customHeight="1" thickBot="1" x14ac:dyDescent="0.3">
      <c r="A45" s="2">
        <v>9</v>
      </c>
      <c r="B45" s="104" t="s">
        <v>1168</v>
      </c>
      <c r="C45" s="180"/>
      <c r="D45" s="120" t="s">
        <v>308</v>
      </c>
      <c r="E45" s="180"/>
      <c r="F45" s="224" t="s">
        <v>1169</v>
      </c>
      <c r="G45" s="223">
        <v>20000000</v>
      </c>
      <c r="H45" s="2" t="s">
        <v>117</v>
      </c>
      <c r="I45" s="50" t="s">
        <v>83</v>
      </c>
    </row>
    <row r="46" spans="1:11" ht="18.75" customHeight="1" thickBot="1" x14ac:dyDescent="0.3">
      <c r="A46" s="2">
        <v>10</v>
      </c>
      <c r="B46" s="225" t="s">
        <v>1170</v>
      </c>
      <c r="C46" s="180"/>
      <c r="D46" s="145" t="s">
        <v>43</v>
      </c>
      <c r="E46" s="180"/>
      <c r="F46" s="224" t="s">
        <v>1171</v>
      </c>
      <c r="G46" s="223">
        <v>15000000</v>
      </c>
      <c r="H46" s="2" t="s">
        <v>117</v>
      </c>
      <c r="I46" s="50" t="s">
        <v>83</v>
      </c>
    </row>
    <row r="47" spans="1:11" ht="18.75" customHeight="1" x14ac:dyDescent="0.25">
      <c r="A47" s="2"/>
      <c r="B47" s="79"/>
      <c r="C47" s="80"/>
      <c r="D47" s="81"/>
      <c r="E47" s="82"/>
      <c r="F47" s="79"/>
      <c r="G47" s="76"/>
      <c r="H47" s="2"/>
      <c r="I47" s="50"/>
      <c r="J47" s="60">
        <f>SUM(G37:G47)</f>
        <v>175000000</v>
      </c>
      <c r="K47" s="8">
        <v>10</v>
      </c>
    </row>
    <row r="48" spans="1:11" ht="18.75" customHeight="1" x14ac:dyDescent="0.25">
      <c r="A48" s="2">
        <v>1</v>
      </c>
      <c r="B48" s="229" t="s">
        <v>1410</v>
      </c>
      <c r="C48" s="230"/>
      <c r="D48" s="231" t="s">
        <v>315</v>
      </c>
      <c r="E48" s="230"/>
      <c r="F48" s="232" t="s">
        <v>1411</v>
      </c>
      <c r="G48" s="233">
        <v>37800000</v>
      </c>
      <c r="H48" s="2" t="s">
        <v>84</v>
      </c>
      <c r="I48" s="50" t="s">
        <v>321</v>
      </c>
    </row>
    <row r="49" spans="1:12" ht="18.75" customHeight="1" x14ac:dyDescent="0.25">
      <c r="A49" s="2">
        <v>2</v>
      </c>
      <c r="B49" s="229" t="s">
        <v>1412</v>
      </c>
      <c r="C49" s="230"/>
      <c r="D49" s="231" t="s">
        <v>295</v>
      </c>
      <c r="E49" s="230"/>
      <c r="F49" s="232" t="s">
        <v>1413</v>
      </c>
      <c r="G49" s="233">
        <v>38000000</v>
      </c>
      <c r="H49" s="2" t="s">
        <v>84</v>
      </c>
      <c r="I49" s="50" t="s">
        <v>321</v>
      </c>
    </row>
    <row r="50" spans="1:12" ht="18.75" customHeight="1" x14ac:dyDescent="0.25">
      <c r="A50" s="2">
        <v>3</v>
      </c>
      <c r="B50" s="229" t="s">
        <v>1414</v>
      </c>
      <c r="C50" s="230"/>
      <c r="D50" s="231" t="s">
        <v>70</v>
      </c>
      <c r="E50" s="230"/>
      <c r="F50" s="232" t="s">
        <v>1415</v>
      </c>
      <c r="G50" s="233">
        <v>45500000</v>
      </c>
      <c r="H50" s="2" t="s">
        <v>84</v>
      </c>
      <c r="I50" s="50" t="s">
        <v>321</v>
      </c>
    </row>
    <row r="51" spans="1:12" ht="18.75" customHeight="1" x14ac:dyDescent="0.25">
      <c r="A51" s="2">
        <v>4</v>
      </c>
      <c r="B51" s="234" t="s">
        <v>435</v>
      </c>
      <c r="C51" s="230"/>
      <c r="D51" s="231" t="s">
        <v>284</v>
      </c>
      <c r="E51" s="230"/>
      <c r="F51" s="232" t="s">
        <v>1416</v>
      </c>
      <c r="G51" s="233">
        <v>44300000</v>
      </c>
      <c r="H51" s="2" t="s">
        <v>84</v>
      </c>
      <c r="I51" s="50" t="s">
        <v>321</v>
      </c>
    </row>
    <row r="52" spans="1:12" x14ac:dyDescent="0.25">
      <c r="J52" s="60">
        <f>SUM(G48:G51)</f>
        <v>165600000</v>
      </c>
      <c r="K52" s="262">
        <v>4</v>
      </c>
    </row>
    <row r="53" spans="1:12" ht="18.75" customHeight="1" x14ac:dyDescent="0.25">
      <c r="A53" s="266">
        <v>1</v>
      </c>
      <c r="B53" s="281" t="s">
        <v>1551</v>
      </c>
      <c r="C53" s="282"/>
      <c r="D53" s="282"/>
      <c r="E53" s="281" t="s">
        <v>1552</v>
      </c>
      <c r="F53" s="281" t="s">
        <v>1553</v>
      </c>
      <c r="G53" s="283">
        <v>500000</v>
      </c>
      <c r="H53" s="282" t="s">
        <v>1515</v>
      </c>
      <c r="I53" s="282" t="s">
        <v>1515</v>
      </c>
      <c r="J53" s="131"/>
      <c r="K53" s="132"/>
    </row>
    <row r="54" spans="1:12" ht="18.75" customHeight="1" x14ac:dyDescent="0.25">
      <c r="A54" s="266">
        <v>2</v>
      </c>
      <c r="B54" s="267" t="s">
        <v>1554</v>
      </c>
      <c r="C54" s="277"/>
      <c r="D54" s="269" t="s">
        <v>1555</v>
      </c>
      <c r="E54" s="267"/>
      <c r="F54" s="267" t="s">
        <v>1556</v>
      </c>
      <c r="G54" s="270">
        <v>630000</v>
      </c>
      <c r="H54" s="267" t="s">
        <v>1515</v>
      </c>
      <c r="I54" s="267" t="s">
        <v>1515</v>
      </c>
      <c r="J54" s="8"/>
      <c r="L54" s="8"/>
    </row>
    <row r="55" spans="1:12" x14ac:dyDescent="0.25">
      <c r="B55" s="60"/>
      <c r="C55" s="8"/>
      <c r="D55" s="8"/>
      <c r="E55" s="8"/>
      <c r="F55" s="8"/>
      <c r="G55" s="8"/>
      <c r="H55" s="8"/>
      <c r="I55" s="8"/>
      <c r="J55" s="284">
        <f>SUM(G53:G54)</f>
        <v>1130000</v>
      </c>
      <c r="K55" s="8">
        <v>2</v>
      </c>
      <c r="L55" s="8"/>
    </row>
    <row r="56" spans="1:12" s="132" customFormat="1" x14ac:dyDescent="0.25">
      <c r="B56" s="131"/>
      <c r="G56" s="285">
        <f>SUM(G53:G54,G48:G51,G37:G46,G24:G35,G5:G22)</f>
        <v>865980000</v>
      </c>
      <c r="J56" s="285">
        <f>SUM(J55,J52,J47,J36,J23)</f>
        <v>865980000</v>
      </c>
      <c r="K56" s="132">
        <f>SUM(K55,K52,K47,K36,K23)</f>
        <v>46</v>
      </c>
    </row>
    <row r="57" spans="1:12" x14ac:dyDescent="0.25">
      <c r="A57" s="60"/>
      <c r="B57" s="8"/>
      <c r="C57" s="60"/>
      <c r="D57" s="8"/>
      <c r="E57" s="8"/>
      <c r="F57" s="8"/>
      <c r="G57" s="8"/>
      <c r="H57" s="8"/>
      <c r="I57" s="8"/>
      <c r="J57" s="8"/>
      <c r="L57" s="8"/>
    </row>
    <row r="58" spans="1:12" x14ac:dyDescent="0.25">
      <c r="A58" s="60"/>
      <c r="B58" s="8"/>
      <c r="C58" s="60"/>
      <c r="D58" s="8"/>
      <c r="E58" s="8"/>
      <c r="F58" s="8"/>
      <c r="G58" s="8"/>
      <c r="H58" s="8"/>
      <c r="I58" s="8"/>
      <c r="J58" s="8"/>
      <c r="L58" s="8"/>
    </row>
    <row r="59" spans="1:12" x14ac:dyDescent="0.25">
      <c r="A59" s="60"/>
      <c r="B59" s="8"/>
      <c r="C59" s="60"/>
      <c r="D59" s="8"/>
      <c r="E59" s="8"/>
      <c r="F59" s="8"/>
      <c r="G59" s="8"/>
      <c r="H59" s="8"/>
      <c r="I59" s="8"/>
      <c r="J59" s="8"/>
      <c r="L59" s="8"/>
    </row>
    <row r="60" spans="1:12" x14ac:dyDescent="0.25">
      <c r="A60" s="60"/>
      <c r="B60" s="8"/>
      <c r="C60" s="60"/>
      <c r="D60" s="8"/>
      <c r="E60" s="8"/>
      <c r="F60" s="8"/>
      <c r="G60" s="8"/>
      <c r="H60" s="8"/>
      <c r="I60" s="8"/>
      <c r="J60" s="8"/>
      <c r="L60" s="8"/>
    </row>
    <row r="61" spans="1:12" x14ac:dyDescent="0.25">
      <c r="A61" s="60"/>
      <c r="B61" s="8"/>
      <c r="C61" s="60"/>
      <c r="D61" s="8"/>
      <c r="E61" s="8"/>
      <c r="F61" s="8"/>
      <c r="G61" s="8"/>
      <c r="H61" s="8"/>
      <c r="I61" s="8"/>
      <c r="J61" s="8"/>
      <c r="L61" s="8"/>
    </row>
    <row r="62" spans="1:12" x14ac:dyDescent="0.25">
      <c r="A62" s="60"/>
      <c r="B62" s="8"/>
      <c r="C62" s="60"/>
      <c r="D62" s="8"/>
      <c r="E62" s="8"/>
      <c r="F62" s="8"/>
      <c r="G62" s="8"/>
      <c r="H62" s="8"/>
      <c r="I62" s="8"/>
      <c r="J62" s="8"/>
      <c r="L62" s="8"/>
    </row>
    <row r="63" spans="1:12" x14ac:dyDescent="0.25">
      <c r="A63" s="60"/>
      <c r="B63" s="8"/>
      <c r="C63" s="60"/>
      <c r="D63" s="8"/>
      <c r="E63" s="8"/>
      <c r="F63" s="8"/>
      <c r="G63" s="8"/>
      <c r="H63" s="8"/>
      <c r="I63" s="8"/>
      <c r="J63" s="8"/>
      <c r="L63" s="8"/>
    </row>
    <row r="64" spans="1:12" x14ac:dyDescent="0.25">
      <c r="A64" s="60"/>
      <c r="B64" s="8"/>
      <c r="C64" s="60"/>
      <c r="D64" s="8"/>
      <c r="E64" s="8"/>
      <c r="F64" s="8"/>
      <c r="G64" s="8"/>
      <c r="H64" s="8"/>
      <c r="I64" s="8"/>
      <c r="J64" s="8"/>
      <c r="L64" s="8"/>
    </row>
    <row r="65" spans="1:12" x14ac:dyDescent="0.25">
      <c r="A65" s="60"/>
      <c r="B65" s="8"/>
      <c r="C65" s="60"/>
      <c r="D65" s="8"/>
      <c r="E65" s="8"/>
      <c r="F65" s="8"/>
      <c r="G65" s="8"/>
      <c r="H65" s="8"/>
      <c r="I65" s="8"/>
      <c r="J65" s="8"/>
      <c r="L65" s="8"/>
    </row>
    <row r="66" spans="1:12" x14ac:dyDescent="0.25">
      <c r="A66" s="60"/>
      <c r="B66" s="8"/>
      <c r="C66" s="60"/>
      <c r="D66" s="8"/>
      <c r="E66" s="8"/>
      <c r="F66" s="8"/>
      <c r="G66" s="8"/>
      <c r="H66" s="8"/>
      <c r="I66" s="8"/>
      <c r="J66" s="8"/>
      <c r="L66" s="8"/>
    </row>
    <row r="67" spans="1:12" x14ac:dyDescent="0.25">
      <c r="A67" s="60"/>
      <c r="B67" s="8"/>
      <c r="C67" s="60"/>
      <c r="D67" s="8"/>
      <c r="E67" s="8"/>
      <c r="F67" s="8"/>
      <c r="G67" s="8"/>
      <c r="H67" s="8"/>
      <c r="I67" s="8"/>
      <c r="J67" s="8"/>
      <c r="L67" s="8"/>
    </row>
    <row r="68" spans="1:12" x14ac:dyDescent="0.25">
      <c r="A68" s="60"/>
      <c r="B68" s="8"/>
      <c r="C68" s="60"/>
      <c r="D68" s="8"/>
      <c r="E68" s="8"/>
      <c r="F68" s="8"/>
      <c r="G68" s="8"/>
      <c r="H68" s="8"/>
      <c r="I68" s="8"/>
      <c r="J68" s="8"/>
      <c r="L68" s="8"/>
    </row>
    <row r="69" spans="1:12" x14ac:dyDescent="0.25">
      <c r="A69" s="60"/>
      <c r="B69" s="8"/>
      <c r="C69" s="60"/>
      <c r="D69" s="8"/>
      <c r="E69" s="8"/>
      <c r="F69" s="8"/>
      <c r="G69" s="8"/>
      <c r="H69" s="8"/>
      <c r="I69" s="8"/>
      <c r="J69" s="8"/>
      <c r="L69" s="8"/>
    </row>
    <row r="70" spans="1:12" x14ac:dyDescent="0.25">
      <c r="A70" s="60"/>
      <c r="B70" s="8"/>
      <c r="C70" s="60"/>
      <c r="D70" s="8"/>
      <c r="E70" s="8"/>
      <c r="F70" s="8"/>
      <c r="G70" s="8"/>
      <c r="H70" s="8"/>
      <c r="I70" s="8"/>
      <c r="J70" s="8"/>
      <c r="L70" s="8"/>
    </row>
    <row r="71" spans="1:12" x14ac:dyDescent="0.25">
      <c r="A71" s="60"/>
      <c r="B71" s="8"/>
      <c r="C71" s="60"/>
      <c r="D71" s="8"/>
      <c r="E71" s="8"/>
      <c r="F71" s="8"/>
      <c r="G71" s="8"/>
      <c r="H71" s="8"/>
      <c r="I71" s="8"/>
      <c r="J71" s="8"/>
      <c r="L71" s="8"/>
    </row>
    <row r="72" spans="1:12" x14ac:dyDescent="0.25">
      <c r="A72" s="60"/>
      <c r="B72" s="8"/>
      <c r="C72" s="60"/>
      <c r="D72" s="8"/>
      <c r="E72" s="8"/>
      <c r="F72" s="8"/>
      <c r="G72" s="8"/>
      <c r="H72" s="8"/>
      <c r="I72" s="8"/>
      <c r="J72" s="8"/>
      <c r="L72" s="8"/>
    </row>
    <row r="73" spans="1:12" x14ac:dyDescent="0.25">
      <c r="A73" s="60"/>
      <c r="B73" s="8"/>
      <c r="C73" s="60"/>
      <c r="D73" s="8"/>
      <c r="E73" s="8"/>
      <c r="F73" s="8"/>
      <c r="G73" s="8"/>
      <c r="H73" s="8"/>
      <c r="I73" s="8"/>
      <c r="J73" s="8"/>
      <c r="L73" s="8"/>
    </row>
    <row r="74" spans="1:12" x14ac:dyDescent="0.25">
      <c r="A74" s="60"/>
      <c r="B74" s="8"/>
      <c r="C74" s="60"/>
      <c r="D74" s="8"/>
      <c r="E74" s="8"/>
      <c r="F74" s="8"/>
      <c r="G74" s="8"/>
      <c r="H74" s="8"/>
      <c r="I74" s="8"/>
      <c r="J74" s="8"/>
      <c r="L74" s="8"/>
    </row>
    <row r="75" spans="1:12" x14ac:dyDescent="0.25">
      <c r="A75" s="60"/>
      <c r="B75" s="8"/>
      <c r="C75" s="60"/>
      <c r="D75" s="8"/>
      <c r="E75" s="8"/>
      <c r="F75" s="8"/>
      <c r="G75" s="8"/>
      <c r="H75" s="8"/>
      <c r="I75" s="8"/>
      <c r="J75" s="8"/>
      <c r="L75" s="8"/>
    </row>
    <row r="76" spans="1:12" x14ac:dyDescent="0.25">
      <c r="A76" s="60"/>
      <c r="B76" s="8"/>
      <c r="C76" s="60"/>
      <c r="D76" s="8"/>
      <c r="E76" s="8"/>
      <c r="F76" s="8"/>
      <c r="G76" s="8"/>
      <c r="H76" s="8"/>
      <c r="I76" s="8"/>
      <c r="J76" s="8"/>
      <c r="L76" s="8"/>
    </row>
    <row r="77" spans="1:12" x14ac:dyDescent="0.25">
      <c r="A77" s="60"/>
      <c r="B77" s="8"/>
      <c r="C77" s="60"/>
      <c r="D77" s="8"/>
      <c r="E77" s="8"/>
      <c r="F77" s="8"/>
      <c r="G77" s="8"/>
      <c r="H77" s="8"/>
      <c r="I77" s="8"/>
      <c r="J77" s="8"/>
      <c r="L77" s="8"/>
    </row>
    <row r="78" spans="1:12" x14ac:dyDescent="0.25">
      <c r="A78" s="60"/>
      <c r="B78" s="8"/>
      <c r="C78" s="60"/>
      <c r="D78" s="8"/>
      <c r="E78" s="8"/>
      <c r="F78" s="8"/>
      <c r="G78" s="8"/>
      <c r="H78" s="8"/>
      <c r="I78" s="8"/>
      <c r="J78" s="8"/>
      <c r="L78" s="8"/>
    </row>
    <row r="79" spans="1:12" x14ac:dyDescent="0.25">
      <c r="A79" s="60"/>
      <c r="B79" s="8"/>
      <c r="C79" s="60"/>
      <c r="D79" s="8"/>
      <c r="E79" s="8"/>
      <c r="F79" s="8"/>
      <c r="G79" s="8"/>
      <c r="H79" s="8"/>
      <c r="I79" s="8"/>
      <c r="J79" s="8"/>
      <c r="L79" s="8"/>
    </row>
    <row r="80" spans="1:12" x14ac:dyDescent="0.25">
      <c r="A80" s="60"/>
      <c r="B80" s="8"/>
      <c r="C80" s="60"/>
      <c r="D80" s="8"/>
      <c r="E80" s="8"/>
      <c r="F80" s="8"/>
      <c r="G80" s="8"/>
      <c r="H80" s="8"/>
      <c r="I80" s="8"/>
      <c r="J80" s="8"/>
      <c r="L80" s="8"/>
    </row>
    <row r="81" spans="1:12" x14ac:dyDescent="0.25">
      <c r="A81" s="60"/>
      <c r="B81" s="8"/>
      <c r="C81" s="60"/>
      <c r="D81" s="8"/>
      <c r="E81" s="8"/>
      <c r="F81" s="8"/>
      <c r="G81" s="8"/>
      <c r="H81" s="8"/>
      <c r="I81" s="8"/>
      <c r="J81" s="8"/>
      <c r="L81" s="8"/>
    </row>
    <row r="82" spans="1:12" x14ac:dyDescent="0.25">
      <c r="A82" s="60"/>
      <c r="B82" s="8"/>
      <c r="C82" s="60"/>
      <c r="D82" s="8"/>
      <c r="E82" s="8"/>
      <c r="F82" s="8"/>
      <c r="G82" s="8"/>
      <c r="H82" s="8"/>
      <c r="I82" s="8"/>
      <c r="J82" s="8"/>
      <c r="L82" s="8"/>
    </row>
    <row r="83" spans="1:12" x14ac:dyDescent="0.25">
      <c r="A83" s="60"/>
      <c r="B83" s="8"/>
      <c r="C83" s="60"/>
      <c r="D83" s="8"/>
      <c r="E83" s="8"/>
      <c r="F83" s="8"/>
      <c r="G83" s="8"/>
      <c r="H83" s="8"/>
      <c r="I83" s="8"/>
      <c r="J83" s="8"/>
      <c r="L83" s="8"/>
    </row>
    <row r="84" spans="1:12" x14ac:dyDescent="0.25">
      <c r="A84" s="60"/>
      <c r="B84" s="8"/>
      <c r="C84" s="60"/>
      <c r="D84" s="8"/>
      <c r="E84" s="8"/>
      <c r="F84" s="8"/>
      <c r="G84" s="8"/>
      <c r="H84" s="8"/>
      <c r="I84" s="8"/>
      <c r="J84" s="8"/>
      <c r="L84" s="8"/>
    </row>
    <row r="85" spans="1:12" x14ac:dyDescent="0.25">
      <c r="A85" s="60"/>
      <c r="B85" s="8"/>
      <c r="C85" s="60"/>
      <c r="D85" s="8"/>
      <c r="E85" s="8"/>
      <c r="F85" s="8"/>
      <c r="G85" s="8"/>
      <c r="H85" s="8"/>
      <c r="I85" s="8"/>
      <c r="J85" s="8"/>
      <c r="L85" s="8"/>
    </row>
    <row r="86" spans="1:12" x14ac:dyDescent="0.25">
      <c r="A86" s="60"/>
      <c r="B86" s="8"/>
      <c r="C86" s="60"/>
      <c r="D86" s="8"/>
      <c r="E86" s="8"/>
      <c r="F86" s="8"/>
      <c r="G86" s="8"/>
      <c r="H86" s="8"/>
      <c r="I86" s="8"/>
      <c r="J86" s="8"/>
      <c r="L86" s="8"/>
    </row>
    <row r="87" spans="1:12" x14ac:dyDescent="0.25">
      <c r="A87" s="60"/>
      <c r="B87" s="8"/>
      <c r="C87" s="60"/>
      <c r="D87" s="8"/>
      <c r="E87" s="8"/>
      <c r="F87" s="8"/>
      <c r="G87" s="8"/>
      <c r="H87" s="8"/>
      <c r="I87" s="8"/>
      <c r="J87" s="8"/>
      <c r="L87" s="8"/>
    </row>
    <row r="88" spans="1:12" x14ac:dyDescent="0.25">
      <c r="A88" s="60"/>
      <c r="B88" s="8"/>
      <c r="C88" s="60"/>
      <c r="D88" s="8"/>
      <c r="E88" s="8"/>
      <c r="F88" s="8"/>
      <c r="G88" s="8"/>
      <c r="H88" s="8"/>
      <c r="I88" s="8"/>
      <c r="J88" s="8"/>
      <c r="L88" s="8"/>
    </row>
    <row r="89" spans="1:12" x14ac:dyDescent="0.25">
      <c r="A89" s="60"/>
      <c r="B89" s="8"/>
      <c r="C89" s="60"/>
      <c r="D89" s="8"/>
      <c r="E89" s="8"/>
      <c r="F89" s="8"/>
      <c r="G89" s="8"/>
      <c r="H89" s="8"/>
      <c r="I89" s="8"/>
      <c r="J89" s="8"/>
      <c r="L89" s="8"/>
    </row>
    <row r="90" spans="1:12" x14ac:dyDescent="0.25">
      <c r="A90" s="60"/>
      <c r="B90" s="8"/>
      <c r="C90" s="60"/>
      <c r="D90" s="8"/>
      <c r="E90" s="8"/>
      <c r="F90" s="8"/>
      <c r="G90" s="8"/>
      <c r="H90" s="8"/>
      <c r="I90" s="8"/>
      <c r="J90" s="8"/>
      <c r="L90" s="8"/>
    </row>
    <row r="91" spans="1:12" x14ac:dyDescent="0.25">
      <c r="A91" s="60"/>
      <c r="B91" s="8"/>
      <c r="C91" s="60"/>
      <c r="D91" s="8"/>
      <c r="E91" s="8"/>
      <c r="F91" s="8"/>
      <c r="G91" s="8"/>
      <c r="H91" s="8"/>
      <c r="I91" s="8"/>
      <c r="J91" s="8"/>
      <c r="L91" s="8"/>
    </row>
    <row r="92" spans="1:12" x14ac:dyDescent="0.25">
      <c r="A92" s="60"/>
      <c r="B92" s="8"/>
      <c r="C92" s="60"/>
      <c r="D92" s="8"/>
      <c r="E92" s="8"/>
      <c r="F92" s="8"/>
      <c r="G92" s="8"/>
      <c r="H92" s="8"/>
      <c r="I92" s="8"/>
      <c r="J92" s="8"/>
      <c r="L92" s="8"/>
    </row>
    <row r="93" spans="1:12" x14ac:dyDescent="0.25">
      <c r="A93" s="60"/>
      <c r="B93" s="8"/>
      <c r="C93" s="60"/>
      <c r="D93" s="8"/>
      <c r="E93" s="8"/>
      <c r="F93" s="8"/>
      <c r="G93" s="8"/>
      <c r="H93" s="8"/>
      <c r="I93" s="8"/>
      <c r="J93" s="8"/>
      <c r="L93" s="8"/>
    </row>
    <row r="94" spans="1:12" x14ac:dyDescent="0.25">
      <c r="A94" s="60"/>
      <c r="B94" s="8"/>
      <c r="C94" s="60"/>
      <c r="D94" s="8"/>
      <c r="E94" s="8"/>
      <c r="F94" s="8"/>
      <c r="G94" s="8"/>
      <c r="H94" s="8"/>
      <c r="I94" s="8"/>
      <c r="J94" s="8"/>
      <c r="L94" s="8"/>
    </row>
    <row r="95" spans="1:12" x14ac:dyDescent="0.25">
      <c r="A95" s="60"/>
      <c r="B95" s="8"/>
      <c r="C95" s="60"/>
      <c r="D95" s="8"/>
      <c r="E95" s="8"/>
      <c r="F95" s="8"/>
      <c r="G95" s="8"/>
      <c r="H95" s="8"/>
      <c r="I95" s="8"/>
      <c r="J95" s="8"/>
      <c r="L95" s="8"/>
    </row>
    <row r="96" spans="1:12" x14ac:dyDescent="0.25">
      <c r="A96" s="60"/>
      <c r="B96" s="8"/>
      <c r="C96" s="60"/>
      <c r="D96" s="8"/>
      <c r="E96" s="8"/>
      <c r="F96" s="8"/>
      <c r="G96" s="8"/>
      <c r="H96" s="8"/>
      <c r="I96" s="8"/>
      <c r="J96" s="8"/>
      <c r="L96" s="8"/>
    </row>
    <row r="97" spans="1:12" x14ac:dyDescent="0.25">
      <c r="A97" s="60"/>
      <c r="B97" s="8"/>
      <c r="C97" s="60"/>
      <c r="D97" s="8"/>
      <c r="E97" s="8"/>
      <c r="F97" s="8"/>
      <c r="G97" s="8"/>
      <c r="H97" s="8"/>
      <c r="I97" s="8"/>
      <c r="J97" s="8"/>
      <c r="L97" s="8"/>
    </row>
    <row r="98" spans="1:12" x14ac:dyDescent="0.25">
      <c r="A98" s="60"/>
      <c r="B98" s="8"/>
      <c r="C98" s="60"/>
      <c r="D98" s="8"/>
      <c r="E98" s="8"/>
      <c r="F98" s="8"/>
      <c r="G98" s="8"/>
      <c r="H98" s="8"/>
      <c r="I98" s="8"/>
      <c r="J98" s="8"/>
      <c r="L98" s="8"/>
    </row>
    <row r="99" spans="1:12" x14ac:dyDescent="0.25">
      <c r="A99" s="60"/>
      <c r="B99" s="8"/>
      <c r="C99" s="60"/>
      <c r="D99" s="8"/>
      <c r="E99" s="8"/>
      <c r="F99" s="8"/>
      <c r="G99" s="8"/>
      <c r="H99" s="8"/>
      <c r="I99" s="8"/>
      <c r="J99" s="8"/>
      <c r="L99" s="8"/>
    </row>
    <row r="100" spans="1:12" x14ac:dyDescent="0.25">
      <c r="A100" s="60"/>
      <c r="B100" s="8"/>
      <c r="C100" s="60"/>
      <c r="D100" s="8"/>
      <c r="E100" s="8"/>
      <c r="F100" s="8"/>
      <c r="G100" s="8"/>
      <c r="H100" s="8"/>
      <c r="I100" s="8"/>
      <c r="J100" s="8"/>
      <c r="L100" s="8"/>
    </row>
    <row r="101" spans="1:12" x14ac:dyDescent="0.25">
      <c r="A101" s="60"/>
      <c r="B101" s="8"/>
      <c r="C101" s="60"/>
      <c r="D101" s="8"/>
      <c r="E101" s="8"/>
      <c r="F101" s="8"/>
      <c r="G101" s="8"/>
      <c r="H101" s="8"/>
      <c r="I101" s="8"/>
      <c r="J101" s="8"/>
      <c r="L101" s="8"/>
    </row>
    <row r="102" spans="1:12" x14ac:dyDescent="0.25">
      <c r="A102" s="60"/>
      <c r="B102" s="8"/>
      <c r="C102" s="60"/>
      <c r="D102" s="8"/>
      <c r="E102" s="8"/>
      <c r="F102" s="8"/>
      <c r="G102" s="8"/>
      <c r="H102" s="8"/>
      <c r="I102" s="8"/>
      <c r="J102" s="8"/>
      <c r="L102" s="8"/>
    </row>
    <row r="103" spans="1:12" x14ac:dyDescent="0.25">
      <c r="A103" s="60"/>
      <c r="B103" s="8"/>
      <c r="C103" s="60"/>
      <c r="D103" s="8"/>
      <c r="E103" s="8"/>
      <c r="F103" s="8"/>
      <c r="G103" s="8"/>
      <c r="H103" s="8"/>
      <c r="I103" s="8"/>
      <c r="J103" s="8"/>
      <c r="L103" s="8"/>
    </row>
    <row r="104" spans="1:12" x14ac:dyDescent="0.25">
      <c r="A104" s="60"/>
      <c r="B104" s="8"/>
      <c r="C104" s="60"/>
      <c r="D104" s="8"/>
      <c r="E104" s="8"/>
      <c r="F104" s="8"/>
      <c r="G104" s="8"/>
      <c r="H104" s="8"/>
      <c r="I104" s="8"/>
      <c r="J104" s="8"/>
      <c r="L104" s="8"/>
    </row>
    <row r="105" spans="1:12" x14ac:dyDescent="0.25">
      <c r="A105" s="60"/>
      <c r="B105" s="8"/>
      <c r="C105" s="60"/>
      <c r="D105" s="8"/>
      <c r="E105" s="8"/>
      <c r="F105" s="8"/>
      <c r="G105" s="8"/>
      <c r="H105" s="8"/>
      <c r="I105" s="8"/>
      <c r="J105" s="8"/>
      <c r="L105" s="8"/>
    </row>
    <row r="106" spans="1:12" x14ac:dyDescent="0.25">
      <c r="A106" s="60"/>
      <c r="B106" s="8"/>
      <c r="C106" s="60"/>
      <c r="D106" s="8"/>
      <c r="E106" s="8"/>
      <c r="F106" s="8"/>
      <c r="G106" s="8"/>
      <c r="H106" s="8"/>
      <c r="I106" s="8"/>
      <c r="J106" s="8"/>
      <c r="L106" s="8"/>
    </row>
    <row r="107" spans="1:12" x14ac:dyDescent="0.25">
      <c r="A107" s="60"/>
      <c r="B107" s="8"/>
      <c r="C107" s="60"/>
      <c r="D107" s="8"/>
      <c r="E107" s="8"/>
      <c r="F107" s="8"/>
      <c r="G107" s="8"/>
      <c r="H107" s="8"/>
      <c r="I107" s="8"/>
      <c r="J107" s="8"/>
      <c r="L107" s="8"/>
    </row>
    <row r="108" spans="1:12" x14ac:dyDescent="0.25">
      <c r="A108" s="60"/>
      <c r="B108" s="8"/>
      <c r="C108" s="60"/>
      <c r="D108" s="8"/>
      <c r="E108" s="8"/>
      <c r="F108" s="8"/>
      <c r="G108" s="8"/>
      <c r="H108" s="8"/>
      <c r="I108" s="8"/>
      <c r="J108" s="8"/>
      <c r="L108" s="8"/>
    </row>
    <row r="109" spans="1:12" x14ac:dyDescent="0.25">
      <c r="A109" s="60"/>
      <c r="B109" s="8"/>
      <c r="C109" s="60"/>
      <c r="D109" s="8"/>
      <c r="E109" s="8"/>
      <c r="F109" s="8"/>
      <c r="G109" s="8"/>
      <c r="H109" s="8"/>
      <c r="I109" s="8"/>
      <c r="J109" s="8"/>
      <c r="L109" s="8"/>
    </row>
    <row r="110" spans="1:12" x14ac:dyDescent="0.25">
      <c r="A110" s="60"/>
      <c r="B110" s="8"/>
      <c r="C110" s="60"/>
      <c r="D110" s="8"/>
      <c r="E110" s="8"/>
      <c r="F110" s="8"/>
      <c r="G110" s="8"/>
      <c r="H110" s="8"/>
      <c r="I110" s="8"/>
      <c r="J110" s="8"/>
      <c r="L110" s="8"/>
    </row>
    <row r="111" spans="1:12" x14ac:dyDescent="0.25">
      <c r="A111" s="60"/>
      <c r="B111" s="8"/>
      <c r="C111" s="60"/>
      <c r="D111" s="8"/>
      <c r="E111" s="8"/>
      <c r="F111" s="8"/>
      <c r="G111" s="8"/>
      <c r="H111" s="8"/>
      <c r="I111" s="8"/>
      <c r="J111" s="8"/>
      <c r="L111" s="8"/>
    </row>
    <row r="112" spans="1:12" x14ac:dyDescent="0.25">
      <c r="A112" s="60"/>
      <c r="B112" s="8"/>
      <c r="C112" s="60"/>
      <c r="D112" s="8"/>
      <c r="E112" s="8"/>
      <c r="F112" s="8"/>
      <c r="G112" s="8"/>
      <c r="H112" s="8"/>
      <c r="I112" s="8"/>
      <c r="J112" s="8"/>
      <c r="L112" s="8"/>
    </row>
    <row r="113" spans="1:12" x14ac:dyDescent="0.25">
      <c r="A113" s="60"/>
      <c r="B113" s="8"/>
      <c r="C113" s="60"/>
      <c r="D113" s="8"/>
      <c r="E113" s="8"/>
      <c r="F113" s="8"/>
      <c r="G113" s="8"/>
      <c r="H113" s="8"/>
      <c r="I113" s="8"/>
      <c r="J113" s="8"/>
      <c r="L113" s="8"/>
    </row>
    <row r="114" spans="1:12" x14ac:dyDescent="0.25">
      <c r="A114" s="60"/>
      <c r="B114" s="8"/>
      <c r="C114" s="60"/>
      <c r="D114" s="8"/>
      <c r="E114" s="8"/>
      <c r="F114" s="8"/>
      <c r="G114" s="8"/>
      <c r="H114" s="8"/>
      <c r="I114" s="8"/>
      <c r="J114" s="8"/>
      <c r="L114" s="8"/>
    </row>
    <row r="115" spans="1:12" x14ac:dyDescent="0.25">
      <c r="A115" s="60"/>
      <c r="B115" s="8"/>
      <c r="C115" s="60"/>
      <c r="D115" s="8"/>
      <c r="E115" s="8"/>
      <c r="F115" s="8"/>
      <c r="G115" s="8"/>
      <c r="H115" s="8"/>
      <c r="I115" s="8"/>
      <c r="J115" s="8"/>
      <c r="L115" s="8"/>
    </row>
    <row r="116" spans="1:12" x14ac:dyDescent="0.25">
      <c r="A116" s="60"/>
      <c r="B116" s="8"/>
      <c r="C116" s="60"/>
      <c r="D116" s="8"/>
      <c r="E116" s="8"/>
      <c r="F116" s="8"/>
      <c r="G116" s="8"/>
      <c r="H116" s="8"/>
      <c r="I116" s="8"/>
      <c r="J116" s="8"/>
      <c r="L116" s="8"/>
    </row>
    <row r="117" spans="1:12" x14ac:dyDescent="0.25">
      <c r="A117" s="60"/>
      <c r="B117" s="8"/>
      <c r="C117" s="60"/>
      <c r="D117" s="8"/>
      <c r="E117" s="8"/>
      <c r="F117" s="8"/>
      <c r="G117" s="8"/>
      <c r="H117" s="8"/>
      <c r="I117" s="8"/>
      <c r="J117" s="8"/>
      <c r="L117" s="8"/>
    </row>
    <row r="118" spans="1:12" x14ac:dyDescent="0.25">
      <c r="A118" s="60"/>
      <c r="B118" s="8"/>
      <c r="C118" s="60"/>
      <c r="D118" s="8"/>
      <c r="E118" s="8"/>
      <c r="F118" s="8"/>
      <c r="G118" s="8"/>
      <c r="H118" s="8"/>
      <c r="I118" s="8"/>
      <c r="J118" s="8"/>
      <c r="L118" s="8"/>
    </row>
    <row r="119" spans="1:12" x14ac:dyDescent="0.25">
      <c r="A119" s="60"/>
      <c r="B119" s="8"/>
      <c r="C119" s="60"/>
      <c r="D119" s="8"/>
      <c r="E119" s="8"/>
      <c r="F119" s="8"/>
      <c r="G119" s="8"/>
      <c r="H119" s="8"/>
      <c r="I119" s="8"/>
      <c r="J119" s="8"/>
      <c r="L119" s="8"/>
    </row>
    <row r="120" spans="1:12" x14ac:dyDescent="0.25">
      <c r="A120" s="60"/>
      <c r="B120" s="8"/>
      <c r="C120" s="60"/>
      <c r="D120" s="8"/>
      <c r="E120" s="8"/>
      <c r="F120" s="8"/>
      <c r="G120" s="8"/>
      <c r="H120" s="8"/>
      <c r="I120" s="8"/>
      <c r="J120" s="8"/>
      <c r="L120" s="8"/>
    </row>
    <row r="121" spans="1:12" x14ac:dyDescent="0.25">
      <c r="A121" s="60"/>
      <c r="B121" s="8"/>
      <c r="C121" s="60"/>
      <c r="D121" s="8"/>
      <c r="E121" s="8"/>
      <c r="F121" s="8"/>
      <c r="G121" s="8"/>
      <c r="H121" s="8"/>
      <c r="I121" s="8"/>
      <c r="J121" s="8"/>
      <c r="L121" s="8"/>
    </row>
    <row r="122" spans="1:12" x14ac:dyDescent="0.25">
      <c r="A122" s="60"/>
      <c r="B122" s="8"/>
      <c r="C122" s="60"/>
      <c r="D122" s="8"/>
      <c r="E122" s="8"/>
      <c r="F122" s="8"/>
      <c r="G122" s="8"/>
      <c r="H122" s="8"/>
      <c r="I122" s="8"/>
      <c r="J122" s="8"/>
      <c r="L122" s="8"/>
    </row>
    <row r="123" spans="1:12" x14ac:dyDescent="0.25">
      <c r="A123" s="60"/>
      <c r="B123" s="8"/>
      <c r="C123" s="60"/>
      <c r="D123" s="8"/>
      <c r="E123" s="8"/>
      <c r="F123" s="8"/>
      <c r="G123" s="8"/>
      <c r="H123" s="8"/>
      <c r="I123" s="8"/>
      <c r="J123" s="8"/>
      <c r="L123" s="8"/>
    </row>
    <row r="124" spans="1:12" x14ac:dyDescent="0.25">
      <c r="A124" s="60"/>
      <c r="B124" s="8"/>
      <c r="C124" s="60"/>
      <c r="D124" s="8"/>
      <c r="E124" s="8"/>
      <c r="F124" s="8"/>
      <c r="G124" s="8"/>
      <c r="H124" s="8"/>
      <c r="I124" s="8"/>
      <c r="J124" s="8"/>
      <c r="L124" s="8"/>
    </row>
    <row r="125" spans="1:12" x14ac:dyDescent="0.25">
      <c r="A125" s="60"/>
      <c r="B125" s="8"/>
      <c r="C125" s="60"/>
      <c r="D125" s="8"/>
      <c r="E125" s="8"/>
      <c r="F125" s="8"/>
      <c r="G125" s="8"/>
      <c r="H125" s="8"/>
      <c r="I125" s="8"/>
      <c r="J125" s="8"/>
      <c r="L125" s="8"/>
    </row>
    <row r="126" spans="1:12" x14ac:dyDescent="0.25">
      <c r="A126" s="60"/>
      <c r="B126" s="8"/>
      <c r="C126" s="60"/>
      <c r="D126" s="8"/>
      <c r="E126" s="8"/>
      <c r="F126" s="8"/>
      <c r="G126" s="8"/>
      <c r="H126" s="8"/>
      <c r="I126" s="8"/>
      <c r="J126" s="8"/>
      <c r="L126" s="8"/>
    </row>
    <row r="127" spans="1:12" x14ac:dyDescent="0.25">
      <c r="A127" s="60"/>
      <c r="B127" s="8"/>
      <c r="C127" s="60"/>
      <c r="D127" s="8"/>
      <c r="E127" s="8"/>
      <c r="F127" s="8"/>
      <c r="G127" s="8"/>
      <c r="H127" s="8"/>
      <c r="I127" s="8"/>
      <c r="J127" s="8"/>
      <c r="L127" s="8"/>
    </row>
    <row r="128" spans="1:12" x14ac:dyDescent="0.25">
      <c r="A128" s="60"/>
      <c r="B128" s="8"/>
      <c r="C128" s="60"/>
      <c r="D128" s="8"/>
      <c r="E128" s="8"/>
      <c r="F128" s="8"/>
      <c r="G128" s="8"/>
      <c r="H128" s="8"/>
      <c r="I128" s="8"/>
      <c r="J128" s="8"/>
      <c r="L128" s="8"/>
    </row>
    <row r="129" spans="1:12" x14ac:dyDescent="0.25">
      <c r="A129" s="60"/>
      <c r="B129" s="8"/>
      <c r="C129" s="60"/>
      <c r="D129" s="8"/>
      <c r="E129" s="8"/>
      <c r="F129" s="8"/>
      <c r="G129" s="8"/>
      <c r="H129" s="8"/>
      <c r="I129" s="8"/>
      <c r="J129" s="8"/>
      <c r="L129" s="8"/>
    </row>
    <row r="130" spans="1:12" x14ac:dyDescent="0.25">
      <c r="A130" s="60"/>
      <c r="B130" s="8"/>
      <c r="C130" s="60"/>
      <c r="D130" s="8"/>
      <c r="E130" s="8"/>
      <c r="F130" s="8"/>
      <c r="G130" s="8"/>
      <c r="H130" s="8"/>
      <c r="I130" s="8"/>
      <c r="J130" s="8"/>
      <c r="L130" s="8"/>
    </row>
    <row r="131" spans="1:12" x14ac:dyDescent="0.25">
      <c r="A131" s="60"/>
      <c r="B131" s="8"/>
      <c r="C131" s="60"/>
      <c r="D131" s="8"/>
      <c r="E131" s="8"/>
      <c r="F131" s="8"/>
      <c r="G131" s="8"/>
      <c r="H131" s="8"/>
      <c r="I131" s="8"/>
      <c r="J131" s="8"/>
      <c r="L131" s="8"/>
    </row>
    <row r="132" spans="1:12" x14ac:dyDescent="0.25">
      <c r="A132" s="60"/>
      <c r="B132" s="8"/>
      <c r="C132" s="60"/>
      <c r="D132" s="8"/>
      <c r="E132" s="8"/>
      <c r="F132" s="8"/>
      <c r="G132" s="8"/>
      <c r="H132" s="8"/>
      <c r="I132" s="8"/>
      <c r="J132" s="8"/>
      <c r="L132" s="8"/>
    </row>
    <row r="133" spans="1:12" x14ac:dyDescent="0.25">
      <c r="A133" s="60"/>
      <c r="B133" s="8"/>
      <c r="C133" s="60"/>
      <c r="D133" s="8"/>
      <c r="E133" s="8"/>
      <c r="F133" s="8"/>
      <c r="G133" s="8"/>
      <c r="H133" s="8"/>
      <c r="I133" s="8"/>
      <c r="J133" s="8"/>
      <c r="L133" s="8"/>
    </row>
    <row r="134" spans="1:12" x14ac:dyDescent="0.25">
      <c r="A134" s="60"/>
      <c r="B134" s="8"/>
      <c r="C134" s="60"/>
      <c r="D134" s="8"/>
      <c r="E134" s="8"/>
      <c r="F134" s="8"/>
      <c r="G134" s="8"/>
      <c r="H134" s="8"/>
      <c r="I134" s="8"/>
      <c r="J134" s="8"/>
      <c r="L134" s="8"/>
    </row>
    <row r="135" spans="1:12" x14ac:dyDescent="0.25">
      <c r="A135" s="60"/>
      <c r="B135" s="8"/>
      <c r="C135" s="60"/>
      <c r="D135" s="8"/>
      <c r="E135" s="8"/>
      <c r="F135" s="8"/>
      <c r="G135" s="8"/>
      <c r="H135" s="8"/>
      <c r="I135" s="8"/>
      <c r="J135" s="8"/>
      <c r="L135" s="8"/>
    </row>
    <row r="136" spans="1:12" x14ac:dyDescent="0.25">
      <c r="A136" s="60"/>
      <c r="B136" s="8"/>
      <c r="C136" s="60"/>
      <c r="D136" s="8"/>
      <c r="E136" s="8"/>
      <c r="F136" s="8"/>
      <c r="G136" s="8"/>
      <c r="H136" s="8"/>
      <c r="I136" s="8"/>
      <c r="J136" s="8"/>
      <c r="L136" s="8"/>
    </row>
    <row r="137" spans="1:12" x14ac:dyDescent="0.25">
      <c r="A137" s="60"/>
      <c r="B137" s="8"/>
      <c r="C137" s="60"/>
      <c r="D137" s="8"/>
      <c r="E137" s="8"/>
      <c r="F137" s="8"/>
      <c r="G137" s="8"/>
      <c r="H137" s="8"/>
      <c r="I137" s="8"/>
      <c r="J137" s="8"/>
      <c r="L137" s="8"/>
    </row>
    <row r="138" spans="1:12" x14ac:dyDescent="0.25">
      <c r="A138" s="60"/>
      <c r="B138" s="8"/>
      <c r="C138" s="60"/>
      <c r="D138" s="8"/>
      <c r="E138" s="8"/>
      <c r="F138" s="8"/>
      <c r="G138" s="8"/>
      <c r="H138" s="8"/>
      <c r="I138" s="8"/>
      <c r="J138" s="8"/>
      <c r="L138" s="8"/>
    </row>
    <row r="139" spans="1:12" x14ac:dyDescent="0.25">
      <c r="A139" s="60"/>
      <c r="B139" s="8"/>
      <c r="C139" s="60"/>
      <c r="D139" s="8"/>
      <c r="E139" s="8"/>
      <c r="F139" s="8"/>
      <c r="G139" s="8"/>
      <c r="H139" s="8"/>
      <c r="I139" s="8"/>
      <c r="J139" s="8"/>
      <c r="L139" s="8"/>
    </row>
    <row r="140" spans="1:12" x14ac:dyDescent="0.25">
      <c r="A140" s="60"/>
      <c r="B140" s="8"/>
      <c r="C140" s="60"/>
      <c r="D140" s="8"/>
      <c r="E140" s="8"/>
      <c r="F140" s="8"/>
      <c r="G140" s="8"/>
      <c r="H140" s="8"/>
      <c r="I140" s="8"/>
      <c r="J140" s="8"/>
      <c r="L140" s="8"/>
    </row>
    <row r="141" spans="1:12" x14ac:dyDescent="0.25">
      <c r="A141" s="60"/>
      <c r="B141" s="8"/>
      <c r="C141" s="60"/>
      <c r="D141" s="8"/>
      <c r="E141" s="8"/>
      <c r="F141" s="8"/>
      <c r="G141" s="8"/>
      <c r="H141" s="8"/>
      <c r="I141" s="8"/>
      <c r="J141" s="8"/>
      <c r="L141" s="8"/>
    </row>
    <row r="142" spans="1:12" x14ac:dyDescent="0.25">
      <c r="A142" s="60"/>
      <c r="B142" s="8"/>
      <c r="C142" s="60"/>
      <c r="D142" s="8"/>
      <c r="E142" s="8"/>
      <c r="F142" s="8"/>
      <c r="G142" s="8"/>
      <c r="H142" s="8"/>
      <c r="I142" s="8"/>
      <c r="J142" s="8"/>
      <c r="L142" s="8"/>
    </row>
    <row r="143" spans="1:12" x14ac:dyDescent="0.25">
      <c r="A143" s="60"/>
      <c r="B143" s="8"/>
      <c r="C143" s="60"/>
      <c r="D143" s="8"/>
      <c r="E143" s="8"/>
      <c r="F143" s="8"/>
      <c r="G143" s="8"/>
      <c r="H143" s="8"/>
      <c r="I143" s="8"/>
      <c r="J143" s="8"/>
      <c r="L143" s="8"/>
    </row>
    <row r="144" spans="1:12" x14ac:dyDescent="0.25">
      <c r="A144" s="60"/>
      <c r="B144" s="8"/>
      <c r="C144" s="60"/>
      <c r="D144" s="8"/>
      <c r="E144" s="8"/>
      <c r="F144" s="8"/>
      <c r="G144" s="8"/>
      <c r="H144" s="8"/>
      <c r="I144" s="8"/>
      <c r="J144" s="8"/>
      <c r="L144" s="8"/>
    </row>
    <row r="145" spans="1:12" x14ac:dyDescent="0.25">
      <c r="A145" s="60"/>
      <c r="B145" s="8"/>
      <c r="C145" s="60"/>
      <c r="D145" s="8"/>
      <c r="E145" s="8"/>
      <c r="F145" s="8"/>
      <c r="G145" s="8"/>
      <c r="H145" s="8"/>
      <c r="I145" s="8"/>
      <c r="J145" s="8"/>
      <c r="L145" s="8"/>
    </row>
    <row r="146" spans="1:12" x14ac:dyDescent="0.25">
      <c r="A146" s="60"/>
      <c r="B146" s="8"/>
      <c r="C146" s="60"/>
      <c r="D146" s="8"/>
      <c r="E146" s="8"/>
      <c r="F146" s="8"/>
      <c r="G146" s="8"/>
      <c r="H146" s="8"/>
      <c r="I146" s="8"/>
      <c r="J146" s="8"/>
      <c r="L146" s="8"/>
    </row>
    <row r="147" spans="1:12" x14ac:dyDescent="0.25">
      <c r="A147" s="60"/>
      <c r="B147" s="8"/>
      <c r="C147" s="60"/>
      <c r="D147" s="8"/>
      <c r="E147" s="8"/>
      <c r="F147" s="8"/>
      <c r="G147" s="8"/>
      <c r="H147" s="8"/>
      <c r="I147" s="8"/>
      <c r="J147" s="8"/>
      <c r="L147" s="8"/>
    </row>
    <row r="148" spans="1:12" x14ac:dyDescent="0.25">
      <c r="A148" s="60"/>
      <c r="B148" s="8"/>
      <c r="C148" s="60"/>
      <c r="D148" s="8"/>
      <c r="E148" s="8"/>
      <c r="F148" s="8"/>
      <c r="G148" s="8"/>
      <c r="H148" s="8"/>
      <c r="I148" s="8"/>
      <c r="J148" s="8"/>
      <c r="L148" s="8"/>
    </row>
    <row r="149" spans="1:12" x14ac:dyDescent="0.25">
      <c r="A149" s="60"/>
      <c r="B149" s="8"/>
      <c r="C149" s="60"/>
      <c r="D149" s="8"/>
      <c r="E149" s="8"/>
      <c r="F149" s="8"/>
      <c r="G149" s="8"/>
      <c r="H149" s="8"/>
      <c r="I149" s="8"/>
      <c r="J149" s="8"/>
      <c r="L149" s="8"/>
    </row>
    <row r="150" spans="1:12" x14ac:dyDescent="0.25">
      <c r="A150" s="60"/>
      <c r="B150" s="8"/>
      <c r="C150" s="60"/>
      <c r="D150" s="8"/>
      <c r="E150" s="8"/>
      <c r="F150" s="8"/>
      <c r="G150" s="8"/>
      <c r="H150" s="8"/>
      <c r="I150" s="8"/>
      <c r="J150" s="8"/>
      <c r="L150" s="8"/>
    </row>
    <row r="151" spans="1:12" x14ac:dyDescent="0.25">
      <c r="A151" s="60"/>
      <c r="B151" s="8"/>
      <c r="C151" s="60"/>
      <c r="D151" s="8"/>
      <c r="E151" s="8"/>
      <c r="F151" s="8"/>
      <c r="G151" s="8"/>
      <c r="H151" s="8"/>
      <c r="I151" s="8"/>
      <c r="J151" s="8"/>
      <c r="L151" s="8"/>
    </row>
    <row r="152" spans="1:12" x14ac:dyDescent="0.25">
      <c r="A152" s="60"/>
      <c r="B152" s="8"/>
      <c r="C152" s="60"/>
      <c r="D152" s="8"/>
      <c r="E152" s="8"/>
      <c r="F152" s="8"/>
      <c r="G152" s="8"/>
      <c r="H152" s="8"/>
      <c r="I152" s="8"/>
      <c r="J152" s="8"/>
      <c r="L152" s="8"/>
    </row>
    <row r="153" spans="1:12" x14ac:dyDescent="0.25">
      <c r="A153" s="60"/>
      <c r="B153" s="8"/>
      <c r="C153" s="60"/>
      <c r="D153" s="8"/>
      <c r="E153" s="8"/>
      <c r="F153" s="8"/>
      <c r="G153" s="8"/>
      <c r="H153" s="8"/>
      <c r="I153" s="8"/>
      <c r="J153" s="8"/>
      <c r="L153" s="8"/>
    </row>
    <row r="154" spans="1:12" x14ac:dyDescent="0.25">
      <c r="A154" s="60"/>
      <c r="B154" s="8"/>
      <c r="C154" s="60"/>
      <c r="D154" s="8"/>
      <c r="E154" s="8"/>
      <c r="F154" s="8"/>
      <c r="G154" s="8"/>
      <c r="H154" s="8"/>
      <c r="I154" s="8"/>
      <c r="J154" s="8"/>
      <c r="L154" s="8"/>
    </row>
    <row r="155" spans="1:12" x14ac:dyDescent="0.25">
      <c r="A155" s="60"/>
      <c r="B155" s="8"/>
      <c r="C155" s="60"/>
      <c r="D155" s="8"/>
      <c r="E155" s="8"/>
      <c r="F155" s="8"/>
      <c r="G155" s="8"/>
      <c r="H155" s="8"/>
      <c r="I155" s="8"/>
      <c r="J155" s="8"/>
      <c r="L155" s="8"/>
    </row>
    <row r="156" spans="1:12" x14ac:dyDescent="0.25">
      <c r="A156" s="60"/>
      <c r="B156" s="8"/>
      <c r="C156" s="60"/>
      <c r="D156" s="8"/>
      <c r="E156" s="8"/>
      <c r="F156" s="8"/>
      <c r="G156" s="8"/>
      <c r="H156" s="8"/>
      <c r="I156" s="8"/>
      <c r="J156" s="8"/>
      <c r="L156" s="8"/>
    </row>
    <row r="157" spans="1:12" x14ac:dyDescent="0.25">
      <c r="A157" s="60"/>
      <c r="B157" s="8"/>
      <c r="C157" s="60"/>
      <c r="D157" s="8"/>
      <c r="E157" s="8"/>
      <c r="F157" s="8"/>
      <c r="G157" s="8"/>
      <c r="H157" s="8"/>
      <c r="I157" s="8"/>
      <c r="J157" s="8"/>
      <c r="L157" s="8"/>
    </row>
    <row r="158" spans="1:12" x14ac:dyDescent="0.25">
      <c r="A158" s="60"/>
      <c r="B158" s="8"/>
      <c r="C158" s="60"/>
      <c r="D158" s="8"/>
      <c r="E158" s="8"/>
      <c r="F158" s="8"/>
      <c r="G158" s="8"/>
      <c r="H158" s="8"/>
      <c r="I158" s="8"/>
      <c r="J158" s="8"/>
      <c r="L158" s="8"/>
    </row>
    <row r="159" spans="1:12" x14ac:dyDescent="0.25">
      <c r="A159" s="60"/>
      <c r="B159" s="8"/>
      <c r="C159" s="60"/>
      <c r="D159" s="8"/>
      <c r="E159" s="8"/>
      <c r="F159" s="8"/>
      <c r="G159" s="8"/>
      <c r="H159" s="8"/>
      <c r="I159" s="8"/>
      <c r="J159" s="8"/>
      <c r="L159" s="8"/>
    </row>
    <row r="160" spans="1:12" x14ac:dyDescent="0.25">
      <c r="A160" s="60"/>
      <c r="B160" s="8"/>
      <c r="C160" s="60"/>
      <c r="D160" s="8"/>
      <c r="E160" s="8"/>
      <c r="F160" s="8"/>
      <c r="G160" s="8"/>
      <c r="H160" s="8"/>
      <c r="I160" s="8"/>
      <c r="J160" s="8"/>
      <c r="L160" s="8"/>
    </row>
    <row r="161" spans="1:12" x14ac:dyDescent="0.25">
      <c r="A161" s="60"/>
      <c r="B161" s="8"/>
      <c r="C161" s="60"/>
      <c r="D161" s="8"/>
      <c r="E161" s="8"/>
      <c r="F161" s="8"/>
      <c r="G161" s="8"/>
      <c r="H161" s="8"/>
      <c r="I161" s="8"/>
      <c r="J161" s="8"/>
      <c r="L161" s="8"/>
    </row>
    <row r="162" spans="1:12" x14ac:dyDescent="0.25">
      <c r="A162" s="60"/>
      <c r="B162" s="8"/>
      <c r="C162" s="60"/>
      <c r="D162" s="8"/>
      <c r="E162" s="8"/>
      <c r="F162" s="8"/>
      <c r="G162" s="8"/>
      <c r="H162" s="8"/>
      <c r="I162" s="8"/>
      <c r="J162" s="8"/>
      <c r="L162" s="8"/>
    </row>
    <row r="163" spans="1:12" x14ac:dyDescent="0.25">
      <c r="A163" s="60"/>
      <c r="B163" s="8"/>
      <c r="C163" s="60"/>
      <c r="D163" s="8"/>
      <c r="E163" s="8"/>
      <c r="F163" s="8"/>
      <c r="G163" s="8"/>
      <c r="H163" s="8"/>
      <c r="I163" s="8"/>
      <c r="J163" s="8"/>
      <c r="L163" s="8"/>
    </row>
    <row r="164" spans="1:12" x14ac:dyDescent="0.25">
      <c r="A164" s="60"/>
      <c r="B164" s="8"/>
      <c r="C164" s="60"/>
      <c r="D164" s="8"/>
      <c r="E164" s="8"/>
      <c r="F164" s="8"/>
      <c r="G164" s="8"/>
      <c r="H164" s="8"/>
      <c r="I164" s="8"/>
      <c r="J164" s="8"/>
      <c r="L164" s="8"/>
    </row>
    <row r="165" spans="1:12" x14ac:dyDescent="0.25">
      <c r="A165" s="60"/>
      <c r="B165" s="8"/>
      <c r="C165" s="60"/>
      <c r="D165" s="8"/>
      <c r="E165" s="8"/>
      <c r="F165" s="8"/>
      <c r="G165" s="8"/>
      <c r="H165" s="8"/>
      <c r="I165" s="8"/>
      <c r="J165" s="8"/>
      <c r="L165" s="8"/>
    </row>
    <row r="166" spans="1:12" x14ac:dyDescent="0.25">
      <c r="A166" s="60"/>
      <c r="B166" s="8"/>
      <c r="C166" s="60"/>
      <c r="D166" s="8"/>
      <c r="E166" s="8"/>
      <c r="F166" s="8"/>
      <c r="G166" s="8"/>
      <c r="H166" s="8"/>
      <c r="I166" s="8"/>
      <c r="J166" s="8"/>
      <c r="L166" s="8"/>
    </row>
    <row r="167" spans="1:12" x14ac:dyDescent="0.25">
      <c r="A167" s="60"/>
      <c r="B167" s="8"/>
      <c r="C167" s="60"/>
      <c r="D167" s="8"/>
      <c r="E167" s="8"/>
      <c r="F167" s="8"/>
      <c r="G167" s="8"/>
      <c r="H167" s="8"/>
      <c r="I167" s="8"/>
      <c r="J167" s="8"/>
      <c r="L167" s="8"/>
    </row>
    <row r="168" spans="1:12" x14ac:dyDescent="0.25">
      <c r="A168" s="60"/>
      <c r="B168" s="8"/>
      <c r="C168" s="60"/>
      <c r="D168" s="8"/>
      <c r="E168" s="8"/>
      <c r="F168" s="8"/>
      <c r="G168" s="8"/>
      <c r="H168" s="8"/>
      <c r="I168" s="8"/>
      <c r="J168" s="8"/>
      <c r="L168" s="8"/>
    </row>
    <row r="169" spans="1:12" x14ac:dyDescent="0.25">
      <c r="A169" s="60"/>
      <c r="B169" s="8"/>
      <c r="C169" s="60"/>
      <c r="D169" s="8"/>
      <c r="E169" s="8"/>
      <c r="F169" s="8"/>
      <c r="G169" s="8"/>
      <c r="H169" s="8"/>
      <c r="I169" s="8"/>
      <c r="J169" s="8"/>
      <c r="L169" s="8"/>
    </row>
    <row r="170" spans="1:12" x14ac:dyDescent="0.25">
      <c r="A170" s="60"/>
      <c r="B170" s="8"/>
      <c r="C170" s="60"/>
      <c r="D170" s="8"/>
      <c r="E170" s="8"/>
      <c r="F170" s="8"/>
      <c r="G170" s="8"/>
      <c r="H170" s="8"/>
      <c r="I170" s="8"/>
      <c r="J170" s="8"/>
      <c r="L170" s="8"/>
    </row>
    <row r="171" spans="1:12" x14ac:dyDescent="0.25">
      <c r="A171" s="60"/>
      <c r="B171" s="8"/>
      <c r="C171" s="60"/>
      <c r="D171" s="8"/>
      <c r="E171" s="8"/>
      <c r="F171" s="8"/>
      <c r="G171" s="8"/>
      <c r="H171" s="8"/>
      <c r="I171" s="8"/>
      <c r="J171" s="8"/>
      <c r="L171" s="8"/>
    </row>
    <row r="172" spans="1:12" x14ac:dyDescent="0.25">
      <c r="A172" s="60"/>
      <c r="B172" s="8"/>
      <c r="C172" s="60"/>
      <c r="D172" s="8"/>
      <c r="E172" s="8"/>
      <c r="F172" s="8"/>
      <c r="G172" s="8"/>
      <c r="H172" s="8"/>
      <c r="I172" s="8"/>
      <c r="J172" s="8"/>
      <c r="L172" s="8"/>
    </row>
    <row r="173" spans="1:12" x14ac:dyDescent="0.25">
      <c r="A173" s="60"/>
      <c r="B173" s="8"/>
      <c r="C173" s="60"/>
      <c r="D173" s="8"/>
      <c r="E173" s="8"/>
      <c r="F173" s="8"/>
      <c r="G173" s="8"/>
      <c r="H173" s="8"/>
      <c r="I173" s="8"/>
      <c r="J173" s="8"/>
      <c r="L173" s="8"/>
    </row>
    <row r="174" spans="1:12" x14ac:dyDescent="0.25">
      <c r="A174" s="60"/>
      <c r="B174" s="8"/>
      <c r="C174" s="60"/>
      <c r="D174" s="8"/>
      <c r="E174" s="8"/>
      <c r="F174" s="8"/>
      <c r="G174" s="8"/>
      <c r="H174" s="8"/>
      <c r="I174" s="8"/>
      <c r="J174" s="8"/>
      <c r="L174" s="8"/>
    </row>
    <row r="175" spans="1:12" x14ac:dyDescent="0.25">
      <c r="A175" s="60"/>
      <c r="B175" s="8"/>
      <c r="C175" s="60"/>
      <c r="D175" s="8"/>
      <c r="E175" s="8"/>
      <c r="F175" s="8"/>
      <c r="G175" s="8"/>
      <c r="H175" s="8"/>
      <c r="I175" s="8"/>
      <c r="J175" s="8"/>
      <c r="L175" s="8"/>
    </row>
    <row r="176" spans="1:12" x14ac:dyDescent="0.25">
      <c r="A176" s="60"/>
      <c r="B176" s="8"/>
      <c r="C176" s="60"/>
      <c r="D176" s="8"/>
      <c r="E176" s="8"/>
      <c r="F176" s="8"/>
      <c r="G176" s="8"/>
      <c r="H176" s="8"/>
      <c r="I176" s="8"/>
      <c r="J176" s="8"/>
      <c r="L176" s="8"/>
    </row>
    <row r="177" spans="1:12" x14ac:dyDescent="0.25">
      <c r="A177" s="60"/>
      <c r="B177" s="8"/>
      <c r="C177" s="60"/>
      <c r="D177" s="8"/>
      <c r="E177" s="8"/>
      <c r="F177" s="8"/>
      <c r="G177" s="8"/>
      <c r="H177" s="8"/>
      <c r="I177" s="8"/>
      <c r="J177" s="8"/>
      <c r="L177" s="8"/>
    </row>
    <row r="178" spans="1:12" x14ac:dyDescent="0.25">
      <c r="A178" s="60"/>
      <c r="B178" s="8"/>
      <c r="C178" s="60"/>
      <c r="D178" s="8"/>
      <c r="E178" s="8"/>
      <c r="F178" s="8"/>
      <c r="G178" s="8"/>
      <c r="H178" s="8"/>
      <c r="I178" s="8"/>
      <c r="J178" s="8"/>
      <c r="L178" s="8"/>
    </row>
    <row r="179" spans="1:12" x14ac:dyDescent="0.25">
      <c r="A179" s="60"/>
      <c r="B179" s="8"/>
      <c r="C179" s="60"/>
      <c r="D179" s="8"/>
      <c r="E179" s="8"/>
      <c r="F179" s="8"/>
      <c r="G179" s="8"/>
      <c r="H179" s="8"/>
      <c r="I179" s="8"/>
      <c r="J179" s="8"/>
      <c r="L179" s="8"/>
    </row>
    <row r="180" spans="1:12" x14ac:dyDescent="0.25">
      <c r="A180" s="60"/>
      <c r="B180" s="8"/>
      <c r="C180" s="60"/>
      <c r="D180" s="8"/>
      <c r="E180" s="8"/>
      <c r="F180" s="8"/>
      <c r="G180" s="8"/>
      <c r="H180" s="8"/>
      <c r="I180" s="8"/>
      <c r="J180" s="8"/>
      <c r="L180" s="8"/>
    </row>
    <row r="181" spans="1:12" x14ac:dyDescent="0.25">
      <c r="A181" s="60"/>
      <c r="B181" s="8"/>
      <c r="C181" s="60"/>
      <c r="D181" s="8"/>
      <c r="E181" s="8"/>
      <c r="F181" s="8"/>
      <c r="G181" s="8"/>
      <c r="H181" s="8"/>
      <c r="I181" s="8"/>
      <c r="J181" s="8"/>
      <c r="L181" s="8"/>
    </row>
    <row r="182" spans="1:12" x14ac:dyDescent="0.25">
      <c r="A182" s="60"/>
      <c r="B182" s="8"/>
      <c r="C182" s="60"/>
      <c r="D182" s="8"/>
      <c r="E182" s="8"/>
      <c r="F182" s="8"/>
      <c r="G182" s="8"/>
      <c r="H182" s="8"/>
      <c r="I182" s="8"/>
      <c r="J182" s="8"/>
      <c r="L182" s="8"/>
    </row>
    <row r="183" spans="1:12" x14ac:dyDescent="0.25">
      <c r="A183" s="60"/>
      <c r="B183" s="8"/>
      <c r="C183" s="60"/>
      <c r="D183" s="8"/>
      <c r="E183" s="8"/>
      <c r="F183" s="8"/>
      <c r="G183" s="8"/>
      <c r="H183" s="8"/>
      <c r="I183" s="8"/>
      <c r="J183" s="8"/>
      <c r="L183" s="8"/>
    </row>
    <row r="184" spans="1:12" x14ac:dyDescent="0.25">
      <c r="A184" s="60"/>
      <c r="B184" s="8"/>
      <c r="C184" s="60"/>
      <c r="D184" s="8"/>
      <c r="E184" s="8"/>
      <c r="F184" s="8"/>
      <c r="G184" s="8"/>
      <c r="H184" s="8"/>
      <c r="I184" s="8"/>
      <c r="J184" s="8"/>
      <c r="L184" s="8"/>
    </row>
    <row r="185" spans="1:12" x14ac:dyDescent="0.25">
      <c r="A185" s="60"/>
      <c r="B185" s="8"/>
      <c r="C185" s="60"/>
      <c r="D185" s="8"/>
      <c r="E185" s="8"/>
      <c r="F185" s="8"/>
      <c r="G185" s="8"/>
      <c r="H185" s="8"/>
      <c r="I185" s="8"/>
      <c r="J185" s="8"/>
      <c r="L185" s="8"/>
    </row>
    <row r="186" spans="1:12" x14ac:dyDescent="0.25">
      <c r="A186" s="60"/>
      <c r="B186" s="8"/>
      <c r="C186" s="60"/>
      <c r="D186" s="8"/>
      <c r="E186" s="8"/>
      <c r="F186" s="8"/>
      <c r="G186" s="8"/>
      <c r="H186" s="8"/>
      <c r="I186" s="8"/>
      <c r="J186" s="8"/>
      <c r="L186" s="8"/>
    </row>
    <row r="187" spans="1:12" x14ac:dyDescent="0.25">
      <c r="A187" s="60"/>
      <c r="B187" s="8"/>
      <c r="C187" s="60"/>
      <c r="D187" s="8"/>
      <c r="E187" s="8"/>
      <c r="F187" s="8"/>
      <c r="G187" s="8"/>
      <c r="H187" s="8"/>
      <c r="I187" s="8"/>
      <c r="J187" s="8"/>
      <c r="L187" s="8"/>
    </row>
    <row r="188" spans="1:12" x14ac:dyDescent="0.25">
      <c r="A188" s="60"/>
      <c r="B188" s="8"/>
      <c r="C188" s="60"/>
      <c r="D188" s="8"/>
      <c r="E188" s="8"/>
      <c r="F188" s="8"/>
      <c r="G188" s="8"/>
      <c r="H188" s="8"/>
      <c r="I188" s="8"/>
      <c r="J188" s="8"/>
      <c r="L188" s="8"/>
    </row>
    <row r="189" spans="1:12" x14ac:dyDescent="0.25">
      <c r="A189" s="60"/>
      <c r="B189" s="8"/>
      <c r="C189" s="60"/>
      <c r="D189" s="8"/>
      <c r="E189" s="8"/>
      <c r="F189" s="8"/>
      <c r="G189" s="8"/>
      <c r="H189" s="8"/>
      <c r="I189" s="8"/>
      <c r="J189" s="8"/>
      <c r="L189" s="8"/>
    </row>
    <row r="190" spans="1:12" x14ac:dyDescent="0.25">
      <c r="A190" s="60"/>
      <c r="B190" s="8"/>
      <c r="C190" s="60"/>
      <c r="D190" s="8"/>
      <c r="E190" s="8"/>
      <c r="F190" s="8"/>
      <c r="G190" s="8"/>
      <c r="H190" s="8"/>
      <c r="I190" s="8"/>
      <c r="J190" s="8"/>
      <c r="L190" s="8"/>
    </row>
    <row r="191" spans="1:12" x14ac:dyDescent="0.25">
      <c r="A191" s="60"/>
      <c r="B191" s="8"/>
      <c r="C191" s="60"/>
      <c r="D191" s="8"/>
      <c r="E191" s="8"/>
      <c r="F191" s="8"/>
      <c r="G191" s="8"/>
      <c r="H191" s="8"/>
      <c r="I191" s="8"/>
      <c r="J191" s="8"/>
      <c r="L191" s="8"/>
    </row>
    <row r="192" spans="1:12" x14ac:dyDescent="0.25">
      <c r="A192" s="60"/>
      <c r="B192" s="8"/>
      <c r="C192" s="60"/>
      <c r="D192" s="8"/>
      <c r="E192" s="8"/>
      <c r="F192" s="8"/>
      <c r="G192" s="8"/>
      <c r="H192" s="8"/>
      <c r="I192" s="8"/>
      <c r="J192" s="8"/>
      <c r="L192" s="8"/>
    </row>
    <row r="193" spans="1:12" x14ac:dyDescent="0.25">
      <c r="A193" s="60"/>
      <c r="B193" s="8"/>
      <c r="C193" s="60"/>
      <c r="D193" s="8"/>
      <c r="E193" s="8"/>
      <c r="F193" s="8"/>
      <c r="G193" s="8"/>
      <c r="H193" s="8"/>
      <c r="I193" s="8"/>
      <c r="J193" s="8"/>
      <c r="L193" s="8"/>
    </row>
    <row r="194" spans="1:12" x14ac:dyDescent="0.25">
      <c r="A194" s="60"/>
      <c r="B194" s="8"/>
      <c r="C194" s="60"/>
      <c r="D194" s="8"/>
      <c r="E194" s="8"/>
      <c r="F194" s="8"/>
      <c r="G194" s="8"/>
      <c r="H194" s="8"/>
      <c r="I194" s="8"/>
      <c r="J194" s="8"/>
      <c r="L194" s="8"/>
    </row>
    <row r="195" spans="1:12" x14ac:dyDescent="0.25">
      <c r="A195" s="60"/>
      <c r="B195" s="8"/>
      <c r="C195" s="60"/>
      <c r="D195" s="8"/>
      <c r="E195" s="8"/>
      <c r="F195" s="8"/>
      <c r="G195" s="8"/>
      <c r="H195" s="8"/>
      <c r="I195" s="8"/>
      <c r="J195" s="8"/>
      <c r="L195" s="8"/>
    </row>
    <row r="196" spans="1:12" x14ac:dyDescent="0.25">
      <c r="A196" s="60"/>
      <c r="B196" s="8"/>
      <c r="C196" s="60"/>
      <c r="D196" s="8"/>
      <c r="E196" s="8"/>
      <c r="F196" s="8"/>
      <c r="G196" s="8"/>
      <c r="H196" s="8"/>
      <c r="I196" s="8"/>
      <c r="J196" s="8"/>
      <c r="L196" s="8"/>
    </row>
    <row r="197" spans="1:12" x14ac:dyDescent="0.25">
      <c r="A197" s="60"/>
      <c r="B197" s="8"/>
      <c r="C197" s="60"/>
      <c r="D197" s="8"/>
      <c r="E197" s="8"/>
      <c r="F197" s="8"/>
      <c r="G197" s="8"/>
      <c r="H197" s="8"/>
      <c r="I197" s="8"/>
      <c r="J197" s="8"/>
      <c r="L197" s="8"/>
    </row>
    <row r="198" spans="1:12" x14ac:dyDescent="0.25">
      <c r="A198" s="60"/>
      <c r="B198" s="8"/>
      <c r="C198" s="60"/>
      <c r="D198" s="8"/>
      <c r="E198" s="8"/>
      <c r="F198" s="8"/>
      <c r="G198" s="8"/>
      <c r="H198" s="8"/>
      <c r="I198" s="8"/>
      <c r="J198" s="8"/>
      <c r="L198" s="8"/>
    </row>
    <row r="199" spans="1:12" x14ac:dyDescent="0.25">
      <c r="A199" s="60"/>
      <c r="B199" s="8"/>
      <c r="C199" s="60"/>
      <c r="D199" s="8"/>
      <c r="E199" s="8"/>
      <c r="F199" s="8"/>
      <c r="G199" s="8"/>
      <c r="H199" s="8"/>
      <c r="I199" s="8"/>
      <c r="J199" s="8"/>
      <c r="L199" s="8"/>
    </row>
    <row r="200" spans="1:12" x14ac:dyDescent="0.25">
      <c r="A200" s="60"/>
      <c r="B200" s="8"/>
      <c r="C200" s="60"/>
      <c r="D200" s="8"/>
      <c r="E200" s="8"/>
      <c r="F200" s="8"/>
      <c r="G200" s="8"/>
      <c r="H200" s="8"/>
      <c r="I200" s="8"/>
      <c r="J200" s="8"/>
      <c r="L200" s="8"/>
    </row>
    <row r="201" spans="1:12" x14ac:dyDescent="0.25">
      <c r="A201" s="60"/>
      <c r="B201" s="8"/>
      <c r="C201" s="60"/>
      <c r="D201" s="8"/>
      <c r="E201" s="8"/>
      <c r="F201" s="8"/>
      <c r="G201" s="8"/>
      <c r="H201" s="8"/>
      <c r="I201" s="8"/>
      <c r="J201" s="8"/>
      <c r="L201" s="8"/>
    </row>
    <row r="202" spans="1:12" x14ac:dyDescent="0.25">
      <c r="A202" s="60"/>
      <c r="B202" s="8"/>
      <c r="C202" s="60"/>
      <c r="D202" s="8"/>
      <c r="E202" s="8"/>
      <c r="F202" s="8"/>
      <c r="G202" s="8"/>
      <c r="H202" s="8"/>
      <c r="I202" s="8"/>
      <c r="J202" s="8"/>
      <c r="L202" s="8"/>
    </row>
    <row r="203" spans="1:12" x14ac:dyDescent="0.25">
      <c r="A203" s="60"/>
      <c r="B203" s="8"/>
      <c r="C203" s="60"/>
      <c r="D203" s="8"/>
      <c r="E203" s="8"/>
      <c r="F203" s="8"/>
      <c r="G203" s="8"/>
      <c r="H203" s="8"/>
      <c r="I203" s="8"/>
      <c r="J203" s="8"/>
      <c r="L203" s="8"/>
    </row>
    <row r="204" spans="1:12" x14ac:dyDescent="0.25">
      <c r="A204" s="60"/>
      <c r="B204" s="8"/>
      <c r="C204" s="60"/>
      <c r="D204" s="8"/>
      <c r="E204" s="8"/>
      <c r="F204" s="8"/>
      <c r="G204" s="8"/>
      <c r="H204" s="8"/>
      <c r="I204" s="8"/>
      <c r="J204" s="8"/>
      <c r="L204" s="8"/>
    </row>
    <row r="205" spans="1:12" x14ac:dyDescent="0.25">
      <c r="A205" s="60"/>
      <c r="B205" s="8"/>
      <c r="C205" s="60"/>
      <c r="D205" s="8"/>
      <c r="E205" s="8"/>
      <c r="F205" s="8"/>
      <c r="G205" s="8"/>
      <c r="H205" s="8"/>
      <c r="I205" s="8"/>
      <c r="J205" s="8"/>
      <c r="L205" s="8"/>
    </row>
    <row r="206" spans="1:12" x14ac:dyDescent="0.25">
      <c r="A206" s="60"/>
      <c r="B206" s="8"/>
      <c r="C206" s="60"/>
      <c r="D206" s="8"/>
      <c r="E206" s="8"/>
      <c r="F206" s="8"/>
      <c r="G206" s="8"/>
      <c r="H206" s="8"/>
      <c r="I206" s="8"/>
      <c r="J206" s="8"/>
      <c r="L206" s="8"/>
    </row>
    <row r="207" spans="1:12" x14ac:dyDescent="0.25">
      <c r="A207" s="60"/>
      <c r="B207" s="8"/>
      <c r="C207" s="60"/>
      <c r="D207" s="8"/>
      <c r="E207" s="8"/>
      <c r="F207" s="8"/>
      <c r="G207" s="8"/>
      <c r="H207" s="8"/>
      <c r="I207" s="8"/>
      <c r="J207" s="8"/>
      <c r="L207" s="8"/>
    </row>
    <row r="208" spans="1:12" x14ac:dyDescent="0.25">
      <c r="A208" s="60"/>
      <c r="B208" s="8"/>
      <c r="C208" s="60"/>
      <c r="D208" s="8"/>
      <c r="E208" s="8"/>
      <c r="F208" s="8"/>
      <c r="G208" s="8"/>
      <c r="H208" s="8"/>
      <c r="I208" s="8"/>
      <c r="J208" s="8"/>
      <c r="L208" s="8"/>
    </row>
    <row r="209" spans="1:12" x14ac:dyDescent="0.25">
      <c r="A209" s="60"/>
      <c r="B209" s="8"/>
      <c r="C209" s="60"/>
      <c r="D209" s="8"/>
      <c r="E209" s="8"/>
      <c r="F209" s="8"/>
      <c r="G209" s="8"/>
      <c r="H209" s="8"/>
      <c r="I209" s="8"/>
      <c r="J209" s="8"/>
      <c r="L209" s="8"/>
    </row>
    <row r="210" spans="1:12" x14ac:dyDescent="0.25">
      <c r="A210" s="60"/>
      <c r="B210" s="8"/>
      <c r="C210" s="60"/>
      <c r="D210" s="8"/>
      <c r="E210" s="8"/>
      <c r="F210" s="8"/>
      <c r="G210" s="8"/>
      <c r="H210" s="8"/>
      <c r="I210" s="8"/>
      <c r="J210" s="8"/>
      <c r="L210" s="8"/>
    </row>
    <row r="211" spans="1:12" x14ac:dyDescent="0.25">
      <c r="A211" s="60"/>
      <c r="B211" s="8"/>
      <c r="C211" s="60"/>
      <c r="D211" s="8"/>
      <c r="E211" s="8"/>
      <c r="F211" s="8"/>
      <c r="G211" s="8"/>
      <c r="H211" s="8"/>
      <c r="I211" s="8"/>
      <c r="J211" s="8"/>
      <c r="L211" s="8"/>
    </row>
    <row r="212" spans="1:12" x14ac:dyDescent="0.25">
      <c r="A212" s="60"/>
      <c r="B212" s="8"/>
      <c r="C212" s="60"/>
      <c r="D212" s="8"/>
      <c r="E212" s="8"/>
      <c r="F212" s="8"/>
      <c r="G212" s="8"/>
      <c r="H212" s="8"/>
      <c r="I212" s="8"/>
      <c r="J212" s="8"/>
      <c r="L212" s="8"/>
    </row>
    <row r="213" spans="1:12" x14ac:dyDescent="0.25">
      <c r="A213" s="60"/>
      <c r="B213" s="8"/>
      <c r="C213" s="60"/>
      <c r="D213" s="8"/>
      <c r="E213" s="8"/>
      <c r="F213" s="8"/>
      <c r="G213" s="8"/>
      <c r="H213" s="8"/>
      <c r="I213" s="8"/>
      <c r="J213" s="8"/>
      <c r="L213" s="8"/>
    </row>
    <row r="214" spans="1:12" x14ac:dyDescent="0.25">
      <c r="A214" s="60"/>
      <c r="B214" s="8"/>
      <c r="C214" s="60"/>
      <c r="D214" s="8"/>
      <c r="E214" s="8"/>
      <c r="F214" s="8"/>
      <c r="G214" s="8"/>
      <c r="H214" s="8"/>
      <c r="I214" s="8"/>
      <c r="J214" s="8"/>
      <c r="L214" s="8"/>
    </row>
    <row r="215" spans="1:12" x14ac:dyDescent="0.25">
      <c r="A215" s="60"/>
      <c r="B215" s="8"/>
      <c r="C215" s="60"/>
      <c r="D215" s="8"/>
      <c r="E215" s="8"/>
      <c r="F215" s="8"/>
      <c r="G215" s="8"/>
      <c r="H215" s="8"/>
      <c r="I215" s="8"/>
      <c r="J215" s="8"/>
      <c r="L215" s="8"/>
    </row>
    <row r="216" spans="1:12" x14ac:dyDescent="0.25">
      <c r="A216" s="60"/>
      <c r="B216" s="8"/>
      <c r="C216" s="60"/>
      <c r="D216" s="8"/>
      <c r="E216" s="8"/>
      <c r="F216" s="8"/>
      <c r="G216" s="8"/>
      <c r="H216" s="8"/>
      <c r="I216" s="8"/>
      <c r="J216" s="8"/>
      <c r="L216" s="8"/>
    </row>
    <row r="217" spans="1:12" x14ac:dyDescent="0.25">
      <c r="A217" s="60"/>
      <c r="B217" s="8"/>
      <c r="C217" s="60"/>
      <c r="D217" s="8"/>
      <c r="E217" s="8"/>
      <c r="F217" s="8"/>
      <c r="G217" s="8"/>
      <c r="H217" s="8"/>
      <c r="I217" s="8"/>
      <c r="J217" s="8"/>
      <c r="L217" s="8"/>
    </row>
    <row r="218" spans="1:12" x14ac:dyDescent="0.25">
      <c r="A218" s="60"/>
      <c r="B218" s="8"/>
      <c r="C218" s="60"/>
      <c r="D218" s="8"/>
      <c r="E218" s="8"/>
      <c r="F218" s="8"/>
      <c r="G218" s="8"/>
      <c r="H218" s="8"/>
      <c r="I218" s="8"/>
      <c r="J218" s="8"/>
      <c r="L218" s="8"/>
    </row>
    <row r="219" spans="1:12" x14ac:dyDescent="0.25">
      <c r="A219" s="60"/>
      <c r="B219" s="8"/>
      <c r="C219" s="60"/>
      <c r="D219" s="8"/>
      <c r="E219" s="8"/>
      <c r="F219" s="8"/>
      <c r="G219" s="8"/>
      <c r="H219" s="8"/>
      <c r="I219" s="8"/>
      <c r="J219" s="8"/>
      <c r="L219" s="8"/>
    </row>
    <row r="220" spans="1:12" x14ac:dyDescent="0.25">
      <c r="A220" s="60"/>
      <c r="B220" s="8"/>
      <c r="C220" s="60"/>
      <c r="D220" s="8"/>
      <c r="E220" s="8"/>
      <c r="F220" s="8"/>
      <c r="G220" s="8"/>
      <c r="H220" s="8"/>
      <c r="I220" s="8"/>
      <c r="J220" s="8"/>
      <c r="L220" s="8"/>
    </row>
    <row r="221" spans="1:12" x14ac:dyDescent="0.25">
      <c r="A221" s="60"/>
      <c r="B221" s="8"/>
      <c r="C221" s="60"/>
      <c r="D221" s="8"/>
      <c r="E221" s="8"/>
      <c r="F221" s="8"/>
      <c r="G221" s="8"/>
      <c r="H221" s="8"/>
      <c r="I221" s="8"/>
      <c r="J221" s="8"/>
      <c r="L221" s="8"/>
    </row>
    <row r="222" spans="1:12" x14ac:dyDescent="0.25">
      <c r="A222" s="60"/>
      <c r="B222" s="8"/>
      <c r="C222" s="60"/>
      <c r="D222" s="8"/>
      <c r="E222" s="8"/>
      <c r="F222" s="8"/>
      <c r="G222" s="8"/>
      <c r="H222" s="8"/>
      <c r="I222" s="8"/>
      <c r="J222" s="8"/>
      <c r="L222" s="8"/>
    </row>
    <row r="223" spans="1:12" x14ac:dyDescent="0.25">
      <c r="A223" s="60"/>
      <c r="B223" s="8"/>
      <c r="C223" s="60"/>
      <c r="D223" s="8"/>
      <c r="E223" s="8"/>
      <c r="F223" s="8"/>
      <c r="G223" s="8"/>
      <c r="H223" s="8"/>
      <c r="I223" s="8"/>
      <c r="J223" s="8"/>
      <c r="L223" s="8"/>
    </row>
    <row r="224" spans="1:12" x14ac:dyDescent="0.25">
      <c r="A224" s="60"/>
      <c r="B224" s="8"/>
      <c r="C224" s="60"/>
      <c r="D224" s="8"/>
      <c r="E224" s="8"/>
      <c r="F224" s="8"/>
      <c r="G224" s="8"/>
      <c r="H224" s="8"/>
      <c r="I224" s="8"/>
      <c r="J224" s="8"/>
      <c r="L224" s="8"/>
    </row>
    <row r="225" spans="1:12" x14ac:dyDescent="0.25">
      <c r="A225" s="60"/>
      <c r="B225" s="8"/>
      <c r="C225" s="60"/>
      <c r="D225" s="8"/>
      <c r="E225" s="8"/>
      <c r="F225" s="8"/>
      <c r="G225" s="8"/>
      <c r="H225" s="8"/>
      <c r="I225" s="8"/>
      <c r="J225" s="8"/>
      <c r="L225" s="8"/>
    </row>
    <row r="226" spans="1:12" x14ac:dyDescent="0.25">
      <c r="A226" s="60"/>
      <c r="B226" s="8"/>
      <c r="C226" s="60"/>
      <c r="D226" s="8"/>
      <c r="E226" s="8"/>
      <c r="F226" s="8"/>
      <c r="G226" s="8"/>
      <c r="H226" s="8"/>
      <c r="I226" s="8"/>
      <c r="J226" s="8"/>
      <c r="L226" s="8"/>
    </row>
    <row r="227" spans="1:12" x14ac:dyDescent="0.25">
      <c r="A227" s="60"/>
      <c r="B227" s="8"/>
      <c r="C227" s="60"/>
      <c r="D227" s="8"/>
      <c r="E227" s="8"/>
      <c r="F227" s="8"/>
      <c r="G227" s="8"/>
      <c r="H227" s="8"/>
      <c r="I227" s="8"/>
      <c r="J227" s="8"/>
      <c r="L227" s="8"/>
    </row>
    <row r="228" spans="1:12" x14ac:dyDescent="0.25">
      <c r="A228" s="60"/>
      <c r="B228" s="8"/>
      <c r="C228" s="60"/>
      <c r="D228" s="8"/>
      <c r="E228" s="8"/>
      <c r="F228" s="8"/>
      <c r="G228" s="8"/>
      <c r="H228" s="8"/>
      <c r="I228" s="8"/>
      <c r="J228" s="8"/>
      <c r="L228" s="8"/>
    </row>
    <row r="229" spans="1:12" x14ac:dyDescent="0.25">
      <c r="A229" s="60"/>
      <c r="B229" s="8"/>
      <c r="C229" s="60"/>
      <c r="D229" s="8"/>
      <c r="E229" s="8"/>
      <c r="F229" s="8"/>
      <c r="G229" s="8"/>
      <c r="H229" s="8"/>
      <c r="I229" s="8"/>
      <c r="J229" s="8"/>
      <c r="L229" s="8"/>
    </row>
    <row r="230" spans="1:12" x14ac:dyDescent="0.25">
      <c r="A230" s="60"/>
      <c r="B230" s="8"/>
      <c r="C230" s="60"/>
      <c r="D230" s="8"/>
      <c r="E230" s="8"/>
      <c r="F230" s="8"/>
      <c r="G230" s="8"/>
      <c r="H230" s="8"/>
      <c r="I230" s="8"/>
      <c r="J230" s="8"/>
      <c r="L230" s="8"/>
    </row>
    <row r="231" spans="1:12" x14ac:dyDescent="0.25">
      <c r="A231" s="60"/>
      <c r="B231" s="8"/>
      <c r="C231" s="60"/>
      <c r="D231" s="8"/>
      <c r="E231" s="8"/>
      <c r="F231" s="8"/>
      <c r="G231" s="8"/>
      <c r="H231" s="8"/>
      <c r="I231" s="8"/>
      <c r="J231" s="8"/>
      <c r="L231" s="8"/>
    </row>
    <row r="232" spans="1:12" x14ac:dyDescent="0.25">
      <c r="A232" s="60"/>
      <c r="B232" s="8"/>
      <c r="C232" s="60"/>
      <c r="D232" s="8"/>
      <c r="E232" s="8"/>
      <c r="F232" s="8"/>
      <c r="G232" s="8"/>
      <c r="H232" s="8"/>
      <c r="I232" s="8"/>
      <c r="J232" s="8"/>
      <c r="L232" s="8"/>
    </row>
    <row r="233" spans="1:12" x14ac:dyDescent="0.25">
      <c r="A233" s="60"/>
      <c r="B233" s="8"/>
      <c r="C233" s="60"/>
      <c r="D233" s="8"/>
      <c r="E233" s="8"/>
      <c r="F233" s="8"/>
      <c r="G233" s="8"/>
      <c r="H233" s="8"/>
      <c r="I233" s="8"/>
      <c r="J233" s="8"/>
      <c r="L233" s="8"/>
    </row>
    <row r="234" spans="1:12" x14ac:dyDescent="0.25">
      <c r="A234" s="60"/>
      <c r="B234" s="8"/>
      <c r="C234" s="60"/>
      <c r="D234" s="8"/>
      <c r="E234" s="8"/>
      <c r="F234" s="8"/>
      <c r="G234" s="8"/>
      <c r="H234" s="8"/>
      <c r="I234" s="8"/>
      <c r="J234" s="8"/>
      <c r="L234" s="8"/>
    </row>
    <row r="235" spans="1:12" x14ac:dyDescent="0.25">
      <c r="A235" s="60"/>
      <c r="B235" s="8"/>
      <c r="C235" s="60"/>
      <c r="D235" s="8"/>
      <c r="E235" s="8"/>
      <c r="F235" s="8"/>
      <c r="G235" s="8"/>
      <c r="H235" s="8"/>
      <c r="I235" s="8"/>
      <c r="J235" s="8"/>
      <c r="L235" s="8"/>
    </row>
    <row r="236" spans="1:12" x14ac:dyDescent="0.25">
      <c r="A236" s="60"/>
      <c r="B236" s="8"/>
      <c r="C236" s="60"/>
      <c r="D236" s="8"/>
      <c r="E236" s="8"/>
      <c r="F236" s="8"/>
      <c r="G236" s="8"/>
      <c r="H236" s="8"/>
      <c r="I236" s="8"/>
      <c r="J236" s="8"/>
      <c r="L236" s="8"/>
    </row>
    <row r="237" spans="1:12" x14ac:dyDescent="0.25">
      <c r="A237" s="60"/>
      <c r="B237" s="8"/>
      <c r="C237" s="60"/>
      <c r="D237" s="8"/>
      <c r="E237" s="8"/>
      <c r="F237" s="8"/>
      <c r="G237" s="8"/>
      <c r="H237" s="8"/>
      <c r="I237" s="8"/>
      <c r="J237" s="8"/>
      <c r="L237" s="8"/>
    </row>
    <row r="238" spans="1:12" x14ac:dyDescent="0.25">
      <c r="A238" s="60"/>
      <c r="B238" s="8"/>
      <c r="C238" s="60"/>
      <c r="D238" s="8"/>
      <c r="E238" s="8"/>
      <c r="F238" s="8"/>
      <c r="G238" s="8"/>
      <c r="H238" s="8"/>
      <c r="I238" s="8"/>
      <c r="J238" s="8"/>
      <c r="L238" s="8"/>
    </row>
    <row r="239" spans="1:12" x14ac:dyDescent="0.25">
      <c r="A239" s="60"/>
      <c r="B239" s="8"/>
      <c r="C239" s="60"/>
      <c r="D239" s="8"/>
      <c r="E239" s="8"/>
      <c r="F239" s="8"/>
      <c r="G239" s="8"/>
      <c r="H239" s="8"/>
      <c r="I239" s="8"/>
      <c r="J239" s="8"/>
      <c r="L239" s="8"/>
    </row>
    <row r="240" spans="1:12" x14ac:dyDescent="0.25">
      <c r="A240" s="60"/>
      <c r="B240" s="8"/>
      <c r="C240" s="60"/>
      <c r="D240" s="8"/>
      <c r="E240" s="8"/>
      <c r="F240" s="8"/>
      <c r="G240" s="8"/>
      <c r="H240" s="8"/>
      <c r="I240" s="8"/>
      <c r="J240" s="8"/>
      <c r="L240" s="8"/>
    </row>
    <row r="241" spans="1:12" x14ac:dyDescent="0.25">
      <c r="A241" s="60"/>
      <c r="B241" s="8"/>
      <c r="C241" s="60"/>
      <c r="D241" s="8"/>
      <c r="E241" s="8"/>
      <c r="F241" s="8"/>
      <c r="G241" s="8"/>
      <c r="H241" s="8"/>
      <c r="I241" s="8"/>
      <c r="J241" s="8"/>
      <c r="L241" s="8"/>
    </row>
    <row r="242" spans="1:12" x14ac:dyDescent="0.25">
      <c r="A242" s="60"/>
      <c r="B242" s="8"/>
      <c r="C242" s="60"/>
      <c r="D242" s="8"/>
      <c r="E242" s="8"/>
      <c r="F242" s="8"/>
      <c r="G242" s="8"/>
      <c r="H242" s="8"/>
      <c r="I242" s="8"/>
      <c r="J242" s="8"/>
      <c r="L242" s="8"/>
    </row>
    <row r="243" spans="1:12" x14ac:dyDescent="0.25">
      <c r="A243" s="60"/>
      <c r="B243" s="8"/>
      <c r="C243" s="60"/>
      <c r="D243" s="8"/>
      <c r="E243" s="8"/>
      <c r="F243" s="8"/>
      <c r="G243" s="8"/>
      <c r="H243" s="8"/>
      <c r="I243" s="8"/>
      <c r="J243" s="8"/>
      <c r="L243" s="8"/>
    </row>
    <row r="244" spans="1:12" x14ac:dyDescent="0.25">
      <c r="A244" s="60"/>
      <c r="B244" s="8"/>
      <c r="C244" s="60"/>
      <c r="D244" s="8"/>
      <c r="E244" s="8"/>
      <c r="F244" s="8"/>
      <c r="G244" s="8"/>
      <c r="H244" s="8"/>
      <c r="I244" s="8"/>
      <c r="J244" s="8"/>
      <c r="L244" s="8"/>
    </row>
    <row r="245" spans="1:12" x14ac:dyDescent="0.25">
      <c r="A245" s="60"/>
      <c r="B245" s="8"/>
      <c r="C245" s="60"/>
      <c r="D245" s="8"/>
      <c r="E245" s="8"/>
      <c r="F245" s="8"/>
      <c r="G245" s="8"/>
      <c r="H245" s="8"/>
      <c r="I245" s="8"/>
      <c r="J245" s="8"/>
      <c r="L245" s="8"/>
    </row>
    <row r="246" spans="1:12" x14ac:dyDescent="0.25">
      <c r="A246" s="60"/>
      <c r="B246" s="8"/>
      <c r="C246" s="60"/>
      <c r="D246" s="8"/>
      <c r="E246" s="8"/>
      <c r="F246" s="8"/>
      <c r="G246" s="8"/>
      <c r="H246" s="8"/>
      <c r="I246" s="8"/>
      <c r="J246" s="8"/>
      <c r="L246" s="8"/>
    </row>
    <row r="247" spans="1:12" x14ac:dyDescent="0.25">
      <c r="A247" s="60"/>
      <c r="B247" s="8"/>
      <c r="C247" s="60"/>
      <c r="D247" s="8"/>
      <c r="E247" s="8"/>
      <c r="F247" s="8"/>
      <c r="G247" s="8"/>
      <c r="H247" s="8"/>
      <c r="I247" s="8"/>
      <c r="J247" s="8"/>
      <c r="L247" s="8"/>
    </row>
    <row r="248" spans="1:12" x14ac:dyDescent="0.25">
      <c r="A248" s="60"/>
      <c r="B248" s="8"/>
      <c r="C248" s="60"/>
      <c r="D248" s="8"/>
      <c r="E248" s="8"/>
      <c r="F248" s="8"/>
      <c r="G248" s="8"/>
      <c r="H248" s="8"/>
      <c r="I248" s="8"/>
      <c r="J248" s="8"/>
      <c r="L248" s="8"/>
    </row>
    <row r="249" spans="1:12" x14ac:dyDescent="0.25">
      <c r="A249" s="60"/>
      <c r="B249" s="8"/>
      <c r="C249" s="60"/>
      <c r="D249" s="8"/>
      <c r="E249" s="8"/>
      <c r="F249" s="8"/>
      <c r="G249" s="8"/>
      <c r="H249" s="8"/>
      <c r="I249" s="8"/>
      <c r="J249" s="8"/>
      <c r="L249" s="8"/>
    </row>
    <row r="250" spans="1:12" x14ac:dyDescent="0.25">
      <c r="A250" s="60"/>
      <c r="B250" s="8"/>
      <c r="C250" s="60"/>
      <c r="D250" s="8"/>
      <c r="E250" s="8"/>
      <c r="F250" s="8"/>
      <c r="G250" s="8"/>
      <c r="H250" s="8"/>
      <c r="I250" s="8"/>
      <c r="J250" s="8"/>
      <c r="L250" s="8"/>
    </row>
    <row r="251" spans="1:12" x14ac:dyDescent="0.25">
      <c r="A251" s="60"/>
      <c r="B251" s="8"/>
      <c r="C251" s="60"/>
      <c r="D251" s="8"/>
      <c r="E251" s="8"/>
      <c r="F251" s="8"/>
      <c r="G251" s="8"/>
      <c r="H251" s="8"/>
      <c r="I251" s="8"/>
      <c r="J251" s="8"/>
      <c r="L251" s="8"/>
    </row>
    <row r="252" spans="1:12" x14ac:dyDescent="0.25">
      <c r="A252" s="60"/>
      <c r="B252" s="8"/>
      <c r="C252" s="60"/>
      <c r="D252" s="8"/>
      <c r="E252" s="8"/>
      <c r="F252" s="8"/>
      <c r="G252" s="8"/>
      <c r="H252" s="8"/>
      <c r="I252" s="8"/>
      <c r="J252" s="8"/>
      <c r="L252" s="8"/>
    </row>
    <row r="253" spans="1:12" x14ac:dyDescent="0.25">
      <c r="A253" s="60"/>
      <c r="B253" s="8"/>
      <c r="C253" s="60"/>
      <c r="D253" s="8"/>
      <c r="E253" s="8"/>
      <c r="F253" s="8"/>
      <c r="G253" s="8"/>
      <c r="H253" s="8"/>
      <c r="I253" s="8"/>
      <c r="J253" s="8"/>
      <c r="L253" s="8"/>
    </row>
    <row r="254" spans="1:12" x14ac:dyDescent="0.25">
      <c r="A254" s="60"/>
      <c r="B254" s="8"/>
      <c r="C254" s="60"/>
      <c r="D254" s="8"/>
      <c r="E254" s="8"/>
      <c r="F254" s="8"/>
      <c r="G254" s="8"/>
      <c r="H254" s="8"/>
      <c r="I254" s="8"/>
      <c r="J254" s="8"/>
      <c r="L254" s="8"/>
    </row>
    <row r="255" spans="1:12" x14ac:dyDescent="0.25">
      <c r="A255" s="60"/>
      <c r="B255" s="8"/>
      <c r="C255" s="60"/>
      <c r="D255" s="8"/>
      <c r="E255" s="8"/>
      <c r="F255" s="8"/>
      <c r="G255" s="8"/>
      <c r="H255" s="8"/>
      <c r="I255" s="8"/>
      <c r="J255" s="8"/>
      <c r="L255" s="8"/>
    </row>
    <row r="256" spans="1:12" x14ac:dyDescent="0.25">
      <c r="A256" s="60"/>
      <c r="B256" s="8"/>
      <c r="C256" s="60"/>
      <c r="D256" s="8"/>
      <c r="E256" s="8"/>
      <c r="F256" s="8"/>
      <c r="G256" s="8"/>
      <c r="H256" s="8"/>
      <c r="I256" s="8"/>
      <c r="J256" s="8"/>
      <c r="L256" s="8"/>
    </row>
    <row r="257" spans="1:12" x14ac:dyDescent="0.25">
      <c r="A257" s="60"/>
      <c r="B257" s="8"/>
      <c r="C257" s="60"/>
      <c r="D257" s="8"/>
      <c r="E257" s="8"/>
      <c r="F257" s="8"/>
      <c r="G257" s="8"/>
      <c r="H257" s="8"/>
      <c r="I257" s="8"/>
      <c r="J257" s="8"/>
      <c r="L257" s="8"/>
    </row>
  </sheetData>
  <mergeCells count="2">
    <mergeCell ref="A1:I1"/>
    <mergeCell ref="A2:I2"/>
  </mergeCells>
  <conditionalFormatting sqref="B42">
    <cfRule type="duplicateValues" dxfId="20" priority="31"/>
  </conditionalFormatting>
  <conditionalFormatting sqref="B43:B46 B36:B41">
    <cfRule type="duplicateValues" dxfId="19" priority="33"/>
  </conditionalFormatting>
  <pageMargins left="0.47244094488188981" right="0.23622047244094491" top="0.54" bottom="0.35433070866141736" header="0.31496062992125984" footer="0.31496062992125984"/>
  <pageSetup paperSize="9" scale="75" fitToHeight="2" orientation="portrait" horizontalDpi="4294967292" verticalDpi="0" copies="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58"/>
  <sheetViews>
    <sheetView zoomScale="84" zoomScaleNormal="84" workbookViewId="0">
      <selection activeCell="G5" sqref="G5:G52"/>
    </sheetView>
  </sheetViews>
  <sheetFormatPr defaultRowHeight="15" x14ac:dyDescent="0.25"/>
  <cols>
    <col min="1" max="1" width="5" style="27" customWidth="1"/>
    <col min="2" max="2" width="34.7109375" style="17" customWidth="1"/>
    <col min="3" max="3" width="10.28515625" style="22" customWidth="1"/>
    <col min="4" max="4" width="13.85546875" style="36" customWidth="1"/>
    <col min="5" max="5" width="30.140625" style="17" customWidth="1"/>
    <col min="6" max="6" width="39.42578125" style="17" customWidth="1"/>
    <col min="7" max="7" width="17.42578125" style="45" customWidth="1"/>
    <col min="8" max="8" width="21" style="48" customWidth="1"/>
    <col min="9" max="9" width="32.28515625" style="48" customWidth="1"/>
    <col min="10" max="10" width="15.28515625" style="95" bestFit="1" customWidth="1"/>
    <col min="11" max="11" width="10.7109375" style="60" customWidth="1"/>
    <col min="12" max="13" width="9.140625" style="8"/>
    <col min="14" max="14" width="17" style="8" customWidth="1"/>
    <col min="15" max="16384" width="9.140625" style="8"/>
  </cols>
  <sheetData>
    <row r="1" spans="1:11" ht="18.75" customHeight="1" x14ac:dyDescent="0.25">
      <c r="A1" s="297" t="s">
        <v>411</v>
      </c>
      <c r="B1" s="297"/>
      <c r="C1" s="297"/>
      <c r="D1" s="297"/>
      <c r="E1" s="297"/>
      <c r="F1" s="297"/>
      <c r="G1" s="297"/>
      <c r="H1" s="297"/>
      <c r="I1" s="297"/>
    </row>
    <row r="2" spans="1:11" ht="18.75" customHeight="1" x14ac:dyDescent="0.25">
      <c r="A2" s="297" t="s">
        <v>87</v>
      </c>
      <c r="B2" s="297"/>
      <c r="C2" s="297"/>
      <c r="D2" s="297"/>
      <c r="E2" s="297"/>
      <c r="F2" s="297"/>
      <c r="G2" s="297"/>
      <c r="H2" s="297"/>
      <c r="I2" s="297"/>
    </row>
    <row r="3" spans="1:11" x14ac:dyDescent="0.25">
      <c r="B3" s="15"/>
      <c r="C3" s="20"/>
      <c r="D3" s="44"/>
      <c r="E3" s="15"/>
      <c r="F3" s="15"/>
    </row>
    <row r="4" spans="1:11" s="32" customFormat="1" ht="36" customHeight="1" x14ac:dyDescent="0.25">
      <c r="A4" s="18" t="s">
        <v>3</v>
      </c>
      <c r="B4" s="160" t="s">
        <v>323</v>
      </c>
      <c r="C4" s="161" t="s">
        <v>0</v>
      </c>
      <c r="D4" s="161" t="s">
        <v>4</v>
      </c>
      <c r="E4" s="160" t="s">
        <v>1</v>
      </c>
      <c r="F4" s="160" t="s">
        <v>2</v>
      </c>
      <c r="G4" s="162" t="s">
        <v>81</v>
      </c>
      <c r="H4" s="49" t="s">
        <v>79</v>
      </c>
      <c r="I4" s="18" t="s">
        <v>85</v>
      </c>
      <c r="J4" s="263"/>
      <c r="K4" s="86"/>
    </row>
    <row r="5" spans="1:11" ht="18.75" customHeight="1" x14ac:dyDescent="0.25">
      <c r="A5" s="2">
        <v>1</v>
      </c>
      <c r="B5" s="122" t="s">
        <v>515</v>
      </c>
      <c r="C5" s="163"/>
      <c r="D5" s="154" t="s">
        <v>324</v>
      </c>
      <c r="E5" s="163"/>
      <c r="F5" s="148" t="s">
        <v>514</v>
      </c>
      <c r="G5" s="155">
        <v>10000000</v>
      </c>
      <c r="H5" s="2" t="s">
        <v>117</v>
      </c>
      <c r="I5" s="50" t="s">
        <v>88</v>
      </c>
    </row>
    <row r="6" spans="1:11" ht="18.75" customHeight="1" x14ac:dyDescent="0.25">
      <c r="A6" s="2">
        <v>2</v>
      </c>
      <c r="B6" s="122" t="s">
        <v>513</v>
      </c>
      <c r="C6" s="163"/>
      <c r="D6" s="154" t="s">
        <v>178</v>
      </c>
      <c r="E6" s="163"/>
      <c r="F6" s="148" t="s">
        <v>512</v>
      </c>
      <c r="G6" s="155">
        <v>10000000</v>
      </c>
      <c r="H6" s="2" t="s">
        <v>117</v>
      </c>
      <c r="I6" s="50" t="s">
        <v>88</v>
      </c>
    </row>
    <row r="7" spans="1:11" ht="18.75" customHeight="1" x14ac:dyDescent="0.25">
      <c r="A7" s="2">
        <v>3</v>
      </c>
      <c r="B7" s="122" t="s">
        <v>511</v>
      </c>
      <c r="C7" s="163"/>
      <c r="D7" s="154" t="s">
        <v>193</v>
      </c>
      <c r="E7" s="163"/>
      <c r="F7" s="148" t="s">
        <v>510</v>
      </c>
      <c r="G7" s="155">
        <v>10000000</v>
      </c>
      <c r="H7" s="2" t="s">
        <v>117</v>
      </c>
      <c r="I7" s="50" t="s">
        <v>88</v>
      </c>
    </row>
    <row r="8" spans="1:11" ht="18.75" customHeight="1" x14ac:dyDescent="0.25">
      <c r="A8" s="2">
        <v>4</v>
      </c>
      <c r="B8" s="122" t="s">
        <v>509</v>
      </c>
      <c r="C8" s="163"/>
      <c r="D8" s="154" t="s">
        <v>508</v>
      </c>
      <c r="E8" s="163"/>
      <c r="F8" s="148" t="s">
        <v>507</v>
      </c>
      <c r="G8" s="155">
        <v>10000000</v>
      </c>
      <c r="H8" s="2" t="s">
        <v>117</v>
      </c>
      <c r="I8" s="50" t="s">
        <v>88</v>
      </c>
    </row>
    <row r="9" spans="1:11" ht="18.75" customHeight="1" x14ac:dyDescent="0.25">
      <c r="A9" s="2">
        <v>5</v>
      </c>
      <c r="B9" s="122" t="s">
        <v>506</v>
      </c>
      <c r="C9" s="163"/>
      <c r="D9" s="154" t="s">
        <v>179</v>
      </c>
      <c r="E9" s="163"/>
      <c r="F9" s="148" t="s">
        <v>505</v>
      </c>
      <c r="G9" s="155">
        <v>12500000</v>
      </c>
      <c r="H9" s="2" t="s">
        <v>117</v>
      </c>
      <c r="I9" s="50" t="s">
        <v>88</v>
      </c>
    </row>
    <row r="10" spans="1:11" ht="18.75" customHeight="1" x14ac:dyDescent="0.25">
      <c r="A10" s="2">
        <v>6</v>
      </c>
      <c r="B10" s="122" t="s">
        <v>504</v>
      </c>
      <c r="C10" s="163"/>
      <c r="D10" s="154" t="s">
        <v>171</v>
      </c>
      <c r="E10" s="163"/>
      <c r="F10" s="148" t="s">
        <v>503</v>
      </c>
      <c r="G10" s="155">
        <v>15000000</v>
      </c>
      <c r="H10" s="2" t="s">
        <v>117</v>
      </c>
      <c r="I10" s="50" t="s">
        <v>88</v>
      </c>
    </row>
    <row r="11" spans="1:11" ht="18.75" customHeight="1" x14ac:dyDescent="0.25">
      <c r="A11" s="2">
        <v>7</v>
      </c>
      <c r="B11" s="107" t="s">
        <v>502</v>
      </c>
      <c r="C11" s="163"/>
      <c r="D11" s="156" t="s">
        <v>195</v>
      </c>
      <c r="E11" s="163"/>
      <c r="F11" s="148" t="s">
        <v>501</v>
      </c>
      <c r="G11" s="157">
        <v>17500000</v>
      </c>
      <c r="H11" s="2" t="s">
        <v>117</v>
      </c>
      <c r="I11" s="50" t="s">
        <v>88</v>
      </c>
    </row>
    <row r="12" spans="1:11" ht="18.75" customHeight="1" x14ac:dyDescent="0.25">
      <c r="A12" s="2">
        <v>8</v>
      </c>
      <c r="B12" s="122" t="s">
        <v>500</v>
      </c>
      <c r="C12" s="163"/>
      <c r="D12" s="158" t="s">
        <v>177</v>
      </c>
      <c r="E12" s="163"/>
      <c r="F12" s="148" t="s">
        <v>499</v>
      </c>
      <c r="G12" s="155">
        <v>10000000</v>
      </c>
      <c r="H12" s="2" t="s">
        <v>117</v>
      </c>
      <c r="I12" s="50" t="s">
        <v>88</v>
      </c>
    </row>
    <row r="13" spans="1:11" ht="18.75" customHeight="1" x14ac:dyDescent="0.25">
      <c r="A13" s="2">
        <v>9</v>
      </c>
      <c r="B13" s="122" t="s">
        <v>498</v>
      </c>
      <c r="C13" s="163"/>
      <c r="D13" s="154" t="s">
        <v>175</v>
      </c>
      <c r="E13" s="163"/>
      <c r="F13" s="148" t="s">
        <v>497</v>
      </c>
      <c r="G13" s="155">
        <v>15000000</v>
      </c>
      <c r="H13" s="2" t="s">
        <v>117</v>
      </c>
      <c r="I13" s="50" t="s">
        <v>88</v>
      </c>
    </row>
    <row r="14" spans="1:11" ht="18.75" customHeight="1" x14ac:dyDescent="0.25">
      <c r="A14" s="2">
        <v>10</v>
      </c>
      <c r="B14" s="122" t="s">
        <v>496</v>
      </c>
      <c r="C14" s="163"/>
      <c r="D14" s="154" t="s">
        <v>189</v>
      </c>
      <c r="E14" s="163"/>
      <c r="F14" s="148" t="s">
        <v>495</v>
      </c>
      <c r="G14" s="155">
        <v>10000000</v>
      </c>
      <c r="H14" s="2" t="s">
        <v>117</v>
      </c>
      <c r="I14" s="50" t="s">
        <v>88</v>
      </c>
    </row>
    <row r="15" spans="1:11" ht="18.75" customHeight="1" x14ac:dyDescent="0.25">
      <c r="A15" s="2">
        <v>11</v>
      </c>
      <c r="B15" s="122" t="s">
        <v>494</v>
      </c>
      <c r="C15" s="163"/>
      <c r="D15" s="154" t="s">
        <v>190</v>
      </c>
      <c r="E15" s="163"/>
      <c r="F15" s="148" t="s">
        <v>493</v>
      </c>
      <c r="G15" s="155">
        <v>10000000</v>
      </c>
      <c r="H15" s="2" t="s">
        <v>117</v>
      </c>
      <c r="I15" s="50" t="s">
        <v>88</v>
      </c>
    </row>
    <row r="16" spans="1:11" ht="18.75" customHeight="1" x14ac:dyDescent="0.25">
      <c r="A16" s="2">
        <v>12</v>
      </c>
      <c r="B16" s="122" t="s">
        <v>492</v>
      </c>
      <c r="C16" s="163"/>
      <c r="D16" s="154" t="s">
        <v>170</v>
      </c>
      <c r="E16" s="163"/>
      <c r="F16" s="148" t="s">
        <v>491</v>
      </c>
      <c r="G16" s="155">
        <v>17500000</v>
      </c>
      <c r="H16" s="2" t="s">
        <v>117</v>
      </c>
      <c r="I16" s="50" t="s">
        <v>88</v>
      </c>
    </row>
    <row r="17" spans="1:9" ht="18.75" customHeight="1" x14ac:dyDescent="0.25">
      <c r="A17" s="2">
        <v>13</v>
      </c>
      <c r="B17" s="122" t="s">
        <v>490</v>
      </c>
      <c r="C17" s="163"/>
      <c r="D17" s="154" t="s">
        <v>187</v>
      </c>
      <c r="E17" s="163"/>
      <c r="F17" s="148" t="s">
        <v>489</v>
      </c>
      <c r="G17" s="155">
        <v>10000000</v>
      </c>
      <c r="H17" s="2" t="s">
        <v>117</v>
      </c>
      <c r="I17" s="50" t="s">
        <v>88</v>
      </c>
    </row>
    <row r="18" spans="1:9" ht="18.75" customHeight="1" x14ac:dyDescent="0.25">
      <c r="A18" s="2">
        <v>14</v>
      </c>
      <c r="B18" s="122" t="s">
        <v>488</v>
      </c>
      <c r="C18" s="163"/>
      <c r="D18" s="154" t="s">
        <v>188</v>
      </c>
      <c r="E18" s="163"/>
      <c r="F18" s="148" t="s">
        <v>487</v>
      </c>
      <c r="G18" s="155">
        <v>12500000</v>
      </c>
      <c r="H18" s="2" t="s">
        <v>117</v>
      </c>
      <c r="I18" s="50" t="s">
        <v>88</v>
      </c>
    </row>
    <row r="19" spans="1:9" ht="18.75" customHeight="1" x14ac:dyDescent="0.25">
      <c r="A19" s="2">
        <v>15</v>
      </c>
      <c r="B19" s="122" t="s">
        <v>486</v>
      </c>
      <c r="C19" s="163"/>
      <c r="D19" s="154" t="s">
        <v>176</v>
      </c>
      <c r="E19" s="163"/>
      <c r="F19" s="148" t="s">
        <v>485</v>
      </c>
      <c r="G19" s="155">
        <v>10000000</v>
      </c>
      <c r="H19" s="2" t="s">
        <v>117</v>
      </c>
      <c r="I19" s="50" t="s">
        <v>88</v>
      </c>
    </row>
    <row r="20" spans="1:9" ht="18.75" customHeight="1" x14ac:dyDescent="0.25">
      <c r="A20" s="2">
        <v>16</v>
      </c>
      <c r="B20" s="122" t="s">
        <v>484</v>
      </c>
      <c r="C20" s="163"/>
      <c r="D20" s="120" t="s">
        <v>192</v>
      </c>
      <c r="E20" s="163"/>
      <c r="F20" s="148" t="s">
        <v>483</v>
      </c>
      <c r="G20" s="155">
        <v>17500000</v>
      </c>
      <c r="H20" s="2" t="s">
        <v>117</v>
      </c>
      <c r="I20" s="50" t="s">
        <v>88</v>
      </c>
    </row>
    <row r="21" spans="1:9" ht="18.75" customHeight="1" x14ac:dyDescent="0.25">
      <c r="A21" s="2">
        <v>17</v>
      </c>
      <c r="B21" s="104" t="s">
        <v>482</v>
      </c>
      <c r="C21" s="163"/>
      <c r="D21" s="120" t="s">
        <v>169</v>
      </c>
      <c r="E21" s="163"/>
      <c r="F21" s="148" t="s">
        <v>481</v>
      </c>
      <c r="G21" s="155">
        <v>17500000</v>
      </c>
      <c r="H21" s="2" t="s">
        <v>117</v>
      </c>
      <c r="I21" s="50" t="s">
        <v>88</v>
      </c>
    </row>
    <row r="22" spans="1:9" ht="18.75" customHeight="1" x14ac:dyDescent="0.25">
      <c r="A22" s="2">
        <v>18</v>
      </c>
      <c r="B22" s="104" t="s">
        <v>167</v>
      </c>
      <c r="C22" s="163"/>
      <c r="D22" s="120" t="s">
        <v>173</v>
      </c>
      <c r="E22" s="163"/>
      <c r="F22" s="148" t="s">
        <v>480</v>
      </c>
      <c r="G22" s="155">
        <v>15000000</v>
      </c>
      <c r="H22" s="2" t="s">
        <v>117</v>
      </c>
      <c r="I22" s="50" t="s">
        <v>88</v>
      </c>
    </row>
    <row r="23" spans="1:9" ht="18.75" customHeight="1" x14ac:dyDescent="0.25">
      <c r="A23" s="2">
        <v>19</v>
      </c>
      <c r="B23" s="107" t="s">
        <v>479</v>
      </c>
      <c r="C23" s="163"/>
      <c r="D23" s="159" t="s">
        <v>181</v>
      </c>
      <c r="E23" s="163"/>
      <c r="F23" s="148" t="s">
        <v>478</v>
      </c>
      <c r="G23" s="157">
        <v>10000000</v>
      </c>
      <c r="H23" s="2" t="s">
        <v>117</v>
      </c>
      <c r="I23" s="50" t="s">
        <v>88</v>
      </c>
    </row>
    <row r="24" spans="1:9" ht="18.75" customHeight="1" x14ac:dyDescent="0.25">
      <c r="A24" s="2">
        <v>20</v>
      </c>
      <c r="B24" s="122" t="s">
        <v>168</v>
      </c>
      <c r="C24" s="163"/>
      <c r="D24" s="120" t="s">
        <v>76</v>
      </c>
      <c r="E24" s="163"/>
      <c r="F24" s="148" t="s">
        <v>477</v>
      </c>
      <c r="G24" s="155">
        <v>15000000</v>
      </c>
      <c r="H24" s="2" t="s">
        <v>117</v>
      </c>
      <c r="I24" s="50" t="s">
        <v>88</v>
      </c>
    </row>
    <row r="25" spans="1:9" ht="18.75" customHeight="1" x14ac:dyDescent="0.25">
      <c r="A25" s="2">
        <v>21</v>
      </c>
      <c r="B25" s="122" t="s">
        <v>476</v>
      </c>
      <c r="C25" s="163"/>
      <c r="D25" s="154" t="s">
        <v>185</v>
      </c>
      <c r="E25" s="163"/>
      <c r="F25" s="148" t="s">
        <v>475</v>
      </c>
      <c r="G25" s="155">
        <v>10000000</v>
      </c>
      <c r="H25" s="2" t="s">
        <v>117</v>
      </c>
      <c r="I25" s="50" t="s">
        <v>88</v>
      </c>
    </row>
    <row r="26" spans="1:9" ht="18.75" customHeight="1" x14ac:dyDescent="0.25">
      <c r="A26" s="2">
        <v>22</v>
      </c>
      <c r="B26" s="122" t="s">
        <v>474</v>
      </c>
      <c r="C26" s="163"/>
      <c r="D26" s="154" t="s">
        <v>186</v>
      </c>
      <c r="E26" s="163"/>
      <c r="F26" s="148" t="s">
        <v>473</v>
      </c>
      <c r="G26" s="155">
        <v>12500000</v>
      </c>
      <c r="H26" s="2" t="s">
        <v>117</v>
      </c>
      <c r="I26" s="50" t="s">
        <v>88</v>
      </c>
    </row>
    <row r="27" spans="1:9" ht="18.75" customHeight="1" x14ac:dyDescent="0.25">
      <c r="A27" s="2">
        <v>23</v>
      </c>
      <c r="B27" s="122" t="s">
        <v>472</v>
      </c>
      <c r="C27" s="163"/>
      <c r="D27" s="154" t="s">
        <v>471</v>
      </c>
      <c r="E27" s="163"/>
      <c r="F27" s="148" t="s">
        <v>470</v>
      </c>
      <c r="G27" s="155">
        <v>10000000</v>
      </c>
      <c r="H27" s="2" t="s">
        <v>117</v>
      </c>
      <c r="I27" s="50" t="s">
        <v>88</v>
      </c>
    </row>
    <row r="28" spans="1:9" ht="18.75" customHeight="1" x14ac:dyDescent="0.25">
      <c r="A28" s="2">
        <v>24</v>
      </c>
      <c r="B28" s="122" t="s">
        <v>469</v>
      </c>
      <c r="C28" s="163"/>
      <c r="D28" s="154" t="s">
        <v>326</v>
      </c>
      <c r="E28" s="163"/>
      <c r="F28" s="148" t="s">
        <v>468</v>
      </c>
      <c r="G28" s="155">
        <v>15000000</v>
      </c>
      <c r="H28" s="2" t="s">
        <v>117</v>
      </c>
      <c r="I28" s="50" t="s">
        <v>88</v>
      </c>
    </row>
    <row r="29" spans="1:9" ht="18.75" customHeight="1" x14ac:dyDescent="0.25">
      <c r="A29" s="2">
        <v>25</v>
      </c>
      <c r="B29" s="122" t="s">
        <v>467</v>
      </c>
      <c r="C29" s="163"/>
      <c r="D29" s="154" t="s">
        <v>466</v>
      </c>
      <c r="E29" s="163"/>
      <c r="F29" s="148" t="s">
        <v>465</v>
      </c>
      <c r="G29" s="155">
        <v>10000000</v>
      </c>
      <c r="H29" s="2" t="s">
        <v>117</v>
      </c>
      <c r="I29" s="50" t="s">
        <v>88</v>
      </c>
    </row>
    <row r="30" spans="1:9" ht="18.75" customHeight="1" x14ac:dyDescent="0.25">
      <c r="A30" s="2">
        <v>26</v>
      </c>
      <c r="B30" s="122" t="s">
        <v>464</v>
      </c>
      <c r="C30" s="163"/>
      <c r="D30" s="154" t="s">
        <v>325</v>
      </c>
      <c r="E30" s="163"/>
      <c r="F30" s="148" t="s">
        <v>463</v>
      </c>
      <c r="G30" s="155">
        <v>10000000</v>
      </c>
      <c r="H30" s="2" t="s">
        <v>117</v>
      </c>
      <c r="I30" s="50" t="s">
        <v>88</v>
      </c>
    </row>
    <row r="31" spans="1:9" ht="18.75" customHeight="1" x14ac:dyDescent="0.25">
      <c r="A31" s="2">
        <v>27</v>
      </c>
      <c r="B31" s="122" t="s">
        <v>462</v>
      </c>
      <c r="C31" s="163"/>
      <c r="D31" s="158" t="s">
        <v>174</v>
      </c>
      <c r="E31" s="163"/>
      <c r="F31" s="148" t="s">
        <v>461</v>
      </c>
      <c r="G31" s="155">
        <v>15000000</v>
      </c>
      <c r="H31" s="2" t="s">
        <v>117</v>
      </c>
      <c r="I31" s="50" t="s">
        <v>88</v>
      </c>
    </row>
    <row r="32" spans="1:9" ht="18.75" customHeight="1" x14ac:dyDescent="0.25">
      <c r="A32" s="2">
        <v>28</v>
      </c>
      <c r="B32" s="122" t="s">
        <v>460</v>
      </c>
      <c r="C32" s="163"/>
      <c r="D32" s="154" t="s">
        <v>183</v>
      </c>
      <c r="E32" s="163"/>
      <c r="F32" s="148" t="s">
        <v>459</v>
      </c>
      <c r="G32" s="155">
        <v>12500000</v>
      </c>
      <c r="H32" s="2" t="s">
        <v>117</v>
      </c>
      <c r="I32" s="50" t="s">
        <v>88</v>
      </c>
    </row>
    <row r="33" spans="1:12" ht="18.75" customHeight="1" x14ac:dyDescent="0.25">
      <c r="A33" s="2">
        <v>29</v>
      </c>
      <c r="B33" s="122" t="s">
        <v>458</v>
      </c>
      <c r="C33" s="163"/>
      <c r="D33" s="154" t="s">
        <v>180</v>
      </c>
      <c r="E33" s="163"/>
      <c r="F33" s="148" t="s">
        <v>457</v>
      </c>
      <c r="G33" s="155">
        <v>10000000</v>
      </c>
      <c r="H33" s="2" t="s">
        <v>117</v>
      </c>
      <c r="I33" s="50" t="s">
        <v>88</v>
      </c>
    </row>
    <row r="34" spans="1:12" ht="18.75" customHeight="1" x14ac:dyDescent="0.25">
      <c r="A34" s="2"/>
      <c r="B34" s="79"/>
      <c r="C34" s="80"/>
      <c r="D34" s="81"/>
      <c r="E34" s="82"/>
      <c r="F34" s="79"/>
      <c r="G34" s="76"/>
      <c r="H34" s="2"/>
      <c r="I34" s="50"/>
      <c r="J34" s="95">
        <f>SUM(G5:G34)</f>
        <v>360000000</v>
      </c>
      <c r="K34" s="60">
        <v>29</v>
      </c>
      <c r="L34" s="95"/>
    </row>
    <row r="35" spans="1:12" ht="18.75" customHeight="1" x14ac:dyDescent="0.25">
      <c r="A35" s="2">
        <v>1</v>
      </c>
      <c r="B35" s="119" t="s">
        <v>1048</v>
      </c>
      <c r="C35" s="180"/>
      <c r="D35" s="120" t="s">
        <v>191</v>
      </c>
      <c r="E35" s="180"/>
      <c r="F35" s="148" t="s">
        <v>1049</v>
      </c>
      <c r="G35" s="216">
        <v>15750000</v>
      </c>
      <c r="H35" s="2" t="s">
        <v>117</v>
      </c>
      <c r="I35" s="50" t="s">
        <v>82</v>
      </c>
    </row>
    <row r="36" spans="1:12" ht="18.75" customHeight="1" x14ac:dyDescent="0.25">
      <c r="A36" s="2">
        <v>2</v>
      </c>
      <c r="B36" s="119" t="s">
        <v>1050</v>
      </c>
      <c r="C36" s="180"/>
      <c r="D36" s="120" t="s">
        <v>184</v>
      </c>
      <c r="E36" s="180"/>
      <c r="F36" s="148" t="s">
        <v>1051</v>
      </c>
      <c r="G36" s="216">
        <v>10000000</v>
      </c>
      <c r="H36" s="2" t="s">
        <v>117</v>
      </c>
      <c r="I36" s="50" t="s">
        <v>82</v>
      </c>
    </row>
    <row r="37" spans="1:12" ht="18.75" customHeight="1" x14ac:dyDescent="0.25">
      <c r="A37" s="2"/>
      <c r="B37" s="79"/>
      <c r="C37" s="80"/>
      <c r="D37" s="81"/>
      <c r="E37" s="82"/>
      <c r="F37" s="79"/>
      <c r="G37" s="76"/>
      <c r="H37" s="2"/>
      <c r="I37" s="50"/>
      <c r="J37" s="95">
        <f>SUM(G35:G37)</f>
        <v>25750000</v>
      </c>
      <c r="K37" s="60">
        <v>2</v>
      </c>
      <c r="L37" s="95"/>
    </row>
    <row r="38" spans="1:12" ht="18.75" customHeight="1" x14ac:dyDescent="0.25">
      <c r="A38" s="2"/>
      <c r="B38" s="79"/>
      <c r="C38" s="80"/>
      <c r="D38" s="81"/>
      <c r="E38" s="82"/>
      <c r="F38" s="79"/>
      <c r="G38" s="76"/>
      <c r="H38" s="2"/>
      <c r="I38" s="50"/>
    </row>
    <row r="39" spans="1:12" ht="18.75" customHeight="1" thickBot="1" x14ac:dyDescent="0.3">
      <c r="A39" s="2">
        <v>1</v>
      </c>
      <c r="B39" s="104" t="s">
        <v>1172</v>
      </c>
      <c r="C39" s="180"/>
      <c r="D39" s="120" t="s">
        <v>194</v>
      </c>
      <c r="E39" s="180"/>
      <c r="F39" s="224" t="s">
        <v>1173</v>
      </c>
      <c r="G39" s="223">
        <v>45000000</v>
      </c>
      <c r="H39" s="2" t="s">
        <v>117</v>
      </c>
      <c r="I39" s="50" t="s">
        <v>83</v>
      </c>
    </row>
    <row r="40" spans="1:12" ht="18.75" customHeight="1" thickBot="1" x14ac:dyDescent="0.3">
      <c r="A40" s="2">
        <v>2</v>
      </c>
      <c r="B40" s="123" t="s">
        <v>1174</v>
      </c>
      <c r="C40" s="180"/>
      <c r="D40" s="120" t="s">
        <v>1175</v>
      </c>
      <c r="E40" s="180"/>
      <c r="F40" s="224" t="s">
        <v>1176</v>
      </c>
      <c r="G40" s="223">
        <v>25000000</v>
      </c>
      <c r="H40" s="2" t="s">
        <v>117</v>
      </c>
      <c r="I40" s="50" t="s">
        <v>83</v>
      </c>
    </row>
    <row r="41" spans="1:12" ht="18.75" customHeight="1" thickBot="1" x14ac:dyDescent="0.3">
      <c r="A41" s="2">
        <v>3</v>
      </c>
      <c r="B41" s="123" t="s">
        <v>1177</v>
      </c>
      <c r="C41" s="180"/>
      <c r="D41" s="120" t="s">
        <v>1178</v>
      </c>
      <c r="E41" s="180"/>
      <c r="F41" s="224" t="s">
        <v>1179</v>
      </c>
      <c r="G41" s="223">
        <v>25000000</v>
      </c>
      <c r="H41" s="2" t="s">
        <v>117</v>
      </c>
      <c r="I41" s="50" t="s">
        <v>83</v>
      </c>
    </row>
    <row r="42" spans="1:12" ht="18.75" customHeight="1" thickBot="1" x14ac:dyDescent="0.3">
      <c r="A42" s="2">
        <v>4</v>
      </c>
      <c r="B42" s="104" t="s">
        <v>1180</v>
      </c>
      <c r="C42" s="180"/>
      <c r="D42" s="120" t="s">
        <v>309</v>
      </c>
      <c r="E42" s="180"/>
      <c r="F42" s="224" t="s">
        <v>1181</v>
      </c>
      <c r="G42" s="223">
        <v>25000000</v>
      </c>
      <c r="H42" s="2" t="s">
        <v>117</v>
      </c>
      <c r="I42" s="50" t="s">
        <v>83</v>
      </c>
    </row>
    <row r="43" spans="1:12" ht="18.75" customHeight="1" thickBot="1" x14ac:dyDescent="0.3">
      <c r="A43" s="2">
        <v>5</v>
      </c>
      <c r="B43" s="123" t="s">
        <v>1182</v>
      </c>
      <c r="C43" s="180"/>
      <c r="D43" s="120" t="s">
        <v>172</v>
      </c>
      <c r="E43" s="180"/>
      <c r="F43" s="224" t="s">
        <v>1183</v>
      </c>
      <c r="G43" s="223">
        <v>20000000</v>
      </c>
      <c r="H43" s="2" t="s">
        <v>117</v>
      </c>
      <c r="I43" s="50" t="s">
        <v>83</v>
      </c>
    </row>
    <row r="44" spans="1:12" ht="18.75" customHeight="1" thickBot="1" x14ac:dyDescent="0.3">
      <c r="A44" s="2">
        <v>6</v>
      </c>
      <c r="B44" s="104" t="s">
        <v>1184</v>
      </c>
      <c r="C44" s="180"/>
      <c r="D44" s="120" t="s">
        <v>182</v>
      </c>
      <c r="E44" s="180"/>
      <c r="F44" s="224" t="s">
        <v>1185</v>
      </c>
      <c r="G44" s="223">
        <v>20000000</v>
      </c>
      <c r="H44" s="2" t="s">
        <v>117</v>
      </c>
      <c r="I44" s="50" t="s">
        <v>83</v>
      </c>
    </row>
    <row r="45" spans="1:12" ht="18.75" customHeight="1" x14ac:dyDescent="0.25">
      <c r="A45" s="2"/>
      <c r="B45" s="104"/>
      <c r="C45" s="226"/>
      <c r="D45" s="120"/>
      <c r="E45" s="226"/>
      <c r="F45" s="227"/>
      <c r="G45" s="223"/>
      <c r="H45" s="2"/>
      <c r="I45" s="50"/>
      <c r="J45" s="95">
        <f>SUM(G39:G44)</f>
        <v>160000000</v>
      </c>
      <c r="K45" s="60">
        <v>6</v>
      </c>
      <c r="L45" s="95"/>
    </row>
    <row r="46" spans="1:12" ht="18.75" customHeight="1" x14ac:dyDescent="0.25">
      <c r="A46" s="2">
        <v>1</v>
      </c>
      <c r="B46" s="229" t="s">
        <v>1417</v>
      </c>
      <c r="C46" s="230"/>
      <c r="D46" s="231" t="s">
        <v>309</v>
      </c>
      <c r="E46" s="230"/>
      <c r="F46" s="232" t="s">
        <v>1418</v>
      </c>
      <c r="G46" s="233">
        <v>50000000</v>
      </c>
      <c r="H46" s="2" t="s">
        <v>84</v>
      </c>
      <c r="I46" s="235" t="s">
        <v>320</v>
      </c>
    </row>
    <row r="47" spans="1:12" ht="18.75" customHeight="1" x14ac:dyDescent="0.25">
      <c r="A47" s="2"/>
      <c r="B47" s="116"/>
      <c r="C47" s="80"/>
      <c r="D47" s="114"/>
      <c r="E47" s="82"/>
      <c r="F47" s="73"/>
      <c r="G47" s="118"/>
      <c r="H47" s="2"/>
      <c r="I47" s="117"/>
      <c r="J47" s="95">
        <f>SUM(G46:G47)</f>
        <v>50000000</v>
      </c>
      <c r="K47" s="60">
        <v>1</v>
      </c>
      <c r="L47" s="95"/>
    </row>
    <row r="48" spans="1:12" ht="18.75" customHeight="1" x14ac:dyDescent="0.25">
      <c r="A48" s="2">
        <v>1</v>
      </c>
      <c r="B48" s="229" t="s">
        <v>1419</v>
      </c>
      <c r="C48" s="230"/>
      <c r="D48" s="231" t="s">
        <v>172</v>
      </c>
      <c r="E48" s="230"/>
      <c r="F48" s="232" t="s">
        <v>1420</v>
      </c>
      <c r="G48" s="233">
        <v>44700000</v>
      </c>
      <c r="H48" s="2" t="s">
        <v>84</v>
      </c>
      <c r="I48" s="235" t="s">
        <v>321</v>
      </c>
    </row>
    <row r="49" spans="1:12" ht="18.75" customHeight="1" x14ac:dyDescent="0.25">
      <c r="A49" s="2">
        <v>2</v>
      </c>
      <c r="B49" s="229" t="s">
        <v>1421</v>
      </c>
      <c r="C49" s="230"/>
      <c r="D49" s="231" t="s">
        <v>169</v>
      </c>
      <c r="E49" s="230"/>
      <c r="F49" s="232" t="s">
        <v>1422</v>
      </c>
      <c r="G49" s="233">
        <v>47600000</v>
      </c>
      <c r="H49" s="2" t="s">
        <v>84</v>
      </c>
      <c r="I49" s="235" t="s">
        <v>321</v>
      </c>
    </row>
    <row r="50" spans="1:12" ht="24.75" customHeight="1" x14ac:dyDescent="0.25">
      <c r="A50" s="92">
        <v>3</v>
      </c>
      <c r="B50" s="229" t="s">
        <v>1423</v>
      </c>
      <c r="C50" s="230"/>
      <c r="D50" s="231" t="s">
        <v>1424</v>
      </c>
      <c r="E50" s="230"/>
      <c r="F50" s="232" t="s">
        <v>1425</v>
      </c>
      <c r="G50" s="233">
        <v>40900000</v>
      </c>
      <c r="H50" s="2" t="s">
        <v>84</v>
      </c>
      <c r="I50" s="235" t="s">
        <v>321</v>
      </c>
      <c r="K50" s="131"/>
    </row>
    <row r="51" spans="1:12" x14ac:dyDescent="0.25">
      <c r="J51" s="95">
        <f>SUM(G48:G51)</f>
        <v>133200000</v>
      </c>
      <c r="K51" s="60">
        <v>3</v>
      </c>
      <c r="L51" s="95"/>
    </row>
    <row r="52" spans="1:12" x14ac:dyDescent="0.25">
      <c r="G52" s="45">
        <f>SUM(G5:G51)</f>
        <v>728950000</v>
      </c>
      <c r="J52" s="264">
        <f>SUM(J34:J51)</f>
        <v>728950000</v>
      </c>
      <c r="K52" s="131">
        <f>SUM(K34:K51)</f>
        <v>41</v>
      </c>
      <c r="L52" s="95"/>
    </row>
    <row r="55" spans="1:12" x14ac:dyDescent="0.25">
      <c r="B55" s="8"/>
      <c r="C55" s="8"/>
      <c r="D55" s="8"/>
      <c r="E55" s="8"/>
      <c r="F55" s="8"/>
      <c r="G55" s="8"/>
      <c r="H55" s="8"/>
      <c r="I55" s="8"/>
    </row>
    <row r="56" spans="1:12" x14ac:dyDescent="0.25">
      <c r="B56" s="8"/>
      <c r="C56" s="8"/>
      <c r="D56" s="8"/>
      <c r="E56" s="8"/>
      <c r="F56" s="8"/>
      <c r="G56" s="8"/>
      <c r="H56" s="8"/>
      <c r="I56" s="8"/>
    </row>
    <row r="57" spans="1:12" x14ac:dyDescent="0.25">
      <c r="B57" s="8"/>
      <c r="C57" s="8"/>
      <c r="D57" s="8"/>
      <c r="E57" s="8"/>
      <c r="F57" s="8"/>
      <c r="G57" s="8"/>
      <c r="H57" s="8"/>
      <c r="I57" s="8"/>
    </row>
    <row r="58" spans="1:12" x14ac:dyDescent="0.25">
      <c r="B58" s="8"/>
      <c r="C58" s="8"/>
      <c r="D58" s="8"/>
      <c r="E58" s="8"/>
      <c r="F58" s="8"/>
      <c r="G58" s="8"/>
      <c r="H58" s="8"/>
      <c r="I58" s="8"/>
    </row>
  </sheetData>
  <sortState ref="A4:LD34">
    <sortCondition descending="1" ref="G4:G34"/>
  </sortState>
  <mergeCells count="2">
    <mergeCell ref="A1:I1"/>
    <mergeCell ref="A2:I2"/>
  </mergeCells>
  <conditionalFormatting sqref="B39:C43">
    <cfRule type="duplicateValues" dxfId="18" priority="1"/>
  </conditionalFormatting>
  <pageMargins left="0.47244094488188981" right="0.15748031496062992" top="0.74803149606299213" bottom="0.31496062992125984" header="0.31496062992125984" footer="0.31496062992125984"/>
  <pageSetup paperSize="9" scale="74" fitToHeight="2" orientation="portrait" horizontalDpi="4294967292" verticalDpi="0" copies="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30"/>
  <sheetViews>
    <sheetView topLeftCell="A38" zoomScale="90" zoomScaleNormal="90" workbookViewId="0">
      <selection activeCell="G5" sqref="G5:G60"/>
    </sheetView>
  </sheetViews>
  <sheetFormatPr defaultRowHeight="15" x14ac:dyDescent="0.25"/>
  <cols>
    <col min="1" max="1" width="5.140625" style="19" customWidth="1"/>
    <col min="2" max="2" width="30.28515625" style="20" customWidth="1"/>
    <col min="3" max="3" width="9" style="30" customWidth="1"/>
    <col min="4" max="4" width="12.42578125" style="41" customWidth="1"/>
    <col min="5" max="5" width="18.5703125" style="8" customWidth="1"/>
    <col min="6" max="6" width="45.5703125" style="8" customWidth="1"/>
    <col min="7" max="7" width="15.42578125" style="43" customWidth="1"/>
    <col min="8" max="8" width="21.5703125" style="8" customWidth="1"/>
    <col min="9" max="9" width="33.28515625" style="8" customWidth="1"/>
    <col min="10" max="10" width="14.28515625" style="8" bestFit="1" customWidth="1"/>
    <col min="11" max="11" width="6.140625" style="19" customWidth="1"/>
    <col min="12" max="12" width="15" style="60" bestFit="1" customWidth="1"/>
    <col min="13" max="16384" width="9.140625" style="8"/>
  </cols>
  <sheetData>
    <row r="1" spans="1:12" ht="18.75" customHeight="1" x14ac:dyDescent="0.25">
      <c r="A1" s="297" t="s">
        <v>411</v>
      </c>
      <c r="B1" s="297"/>
      <c r="C1" s="297"/>
      <c r="D1" s="297"/>
      <c r="E1" s="297"/>
      <c r="F1" s="297"/>
      <c r="G1" s="297"/>
      <c r="H1" s="297"/>
      <c r="I1" s="297"/>
    </row>
    <row r="2" spans="1:12" ht="18.75" customHeight="1" x14ac:dyDescent="0.25">
      <c r="A2" s="297" t="s">
        <v>89</v>
      </c>
      <c r="B2" s="297"/>
      <c r="C2" s="297"/>
      <c r="D2" s="297"/>
      <c r="E2" s="297"/>
      <c r="F2" s="297"/>
      <c r="G2" s="297"/>
      <c r="H2" s="297"/>
      <c r="I2" s="297"/>
    </row>
    <row r="3" spans="1:12" x14ac:dyDescent="0.25">
      <c r="A3" s="8"/>
      <c r="B3" s="17"/>
      <c r="C3" s="22"/>
      <c r="D3" s="36"/>
      <c r="E3" s="17"/>
      <c r="F3" s="17"/>
      <c r="G3" s="53"/>
      <c r="H3" s="27"/>
      <c r="I3" s="27"/>
    </row>
    <row r="4" spans="1:12" s="32" customFormat="1" ht="36" customHeight="1" x14ac:dyDescent="0.25">
      <c r="A4" s="18" t="s">
        <v>3</v>
      </c>
      <c r="B4" s="160" t="s">
        <v>323</v>
      </c>
      <c r="C4" s="161" t="s">
        <v>0</v>
      </c>
      <c r="D4" s="161" t="s">
        <v>4</v>
      </c>
      <c r="E4" s="160" t="s">
        <v>1</v>
      </c>
      <c r="F4" s="160" t="s">
        <v>2</v>
      </c>
      <c r="G4" s="162" t="s">
        <v>81</v>
      </c>
      <c r="H4" s="18" t="s">
        <v>79</v>
      </c>
      <c r="I4" s="18" t="s">
        <v>85</v>
      </c>
      <c r="K4" s="87"/>
      <c r="L4" s="86"/>
    </row>
    <row r="5" spans="1:12" ht="18.75" customHeight="1" x14ac:dyDescent="0.25">
      <c r="A5" s="2">
        <v>1</v>
      </c>
      <c r="B5" s="119" t="s">
        <v>583</v>
      </c>
      <c r="C5" s="119"/>
      <c r="D5" s="120" t="s">
        <v>9</v>
      </c>
      <c r="E5" s="163"/>
      <c r="F5" s="148" t="s">
        <v>582</v>
      </c>
      <c r="G5" s="167">
        <v>10000000</v>
      </c>
      <c r="H5" s="2" t="s">
        <v>117</v>
      </c>
      <c r="I5" s="50" t="s">
        <v>90</v>
      </c>
    </row>
    <row r="6" spans="1:12" ht="18.75" customHeight="1" x14ac:dyDescent="0.25">
      <c r="A6" s="2">
        <v>2</v>
      </c>
      <c r="B6" s="119" t="s">
        <v>581</v>
      </c>
      <c r="C6" s="119"/>
      <c r="D6" s="120" t="s">
        <v>17</v>
      </c>
      <c r="E6" s="163"/>
      <c r="F6" s="148" t="s">
        <v>580</v>
      </c>
      <c r="G6" s="167">
        <v>10000000</v>
      </c>
      <c r="H6" s="2" t="s">
        <v>117</v>
      </c>
      <c r="I6" s="50" t="s">
        <v>90</v>
      </c>
    </row>
    <row r="7" spans="1:12" ht="18.75" customHeight="1" x14ac:dyDescent="0.25">
      <c r="A7" s="2">
        <v>3</v>
      </c>
      <c r="B7" s="104" t="s">
        <v>579</v>
      </c>
      <c r="C7" s="104"/>
      <c r="D7" s="120" t="s">
        <v>22</v>
      </c>
      <c r="E7" s="163"/>
      <c r="F7" s="148" t="s">
        <v>578</v>
      </c>
      <c r="G7" s="167">
        <v>10000000</v>
      </c>
      <c r="H7" s="2" t="s">
        <v>117</v>
      </c>
      <c r="I7" s="50" t="s">
        <v>90</v>
      </c>
    </row>
    <row r="8" spans="1:12" ht="18.75" customHeight="1" x14ac:dyDescent="0.25">
      <c r="A8" s="2">
        <v>4</v>
      </c>
      <c r="B8" s="104" t="s">
        <v>577</v>
      </c>
      <c r="C8" s="104"/>
      <c r="D8" s="120" t="s">
        <v>20</v>
      </c>
      <c r="E8" s="163"/>
      <c r="F8" s="148" t="s">
        <v>576</v>
      </c>
      <c r="G8" s="167">
        <v>10000000</v>
      </c>
      <c r="H8" s="2" t="s">
        <v>117</v>
      </c>
      <c r="I8" s="50" t="s">
        <v>90</v>
      </c>
    </row>
    <row r="9" spans="1:12" ht="18.75" customHeight="1" x14ac:dyDescent="0.25">
      <c r="A9" s="2">
        <v>5</v>
      </c>
      <c r="B9" s="119" t="s">
        <v>575</v>
      </c>
      <c r="C9" s="119"/>
      <c r="D9" s="120" t="s">
        <v>13</v>
      </c>
      <c r="E9" s="163"/>
      <c r="F9" s="148" t="s">
        <v>574</v>
      </c>
      <c r="G9" s="167">
        <v>10000000</v>
      </c>
      <c r="H9" s="2" t="s">
        <v>117</v>
      </c>
      <c r="I9" s="50" t="s">
        <v>90</v>
      </c>
    </row>
    <row r="10" spans="1:12" ht="18.75" customHeight="1" x14ac:dyDescent="0.25">
      <c r="A10" s="2">
        <v>6</v>
      </c>
      <c r="B10" s="119" t="s">
        <v>573</v>
      </c>
      <c r="C10" s="119"/>
      <c r="D10" s="120" t="s">
        <v>75</v>
      </c>
      <c r="E10" s="163"/>
      <c r="F10" s="148" t="s">
        <v>572</v>
      </c>
      <c r="G10" s="167">
        <v>10000000</v>
      </c>
      <c r="H10" s="2" t="s">
        <v>117</v>
      </c>
      <c r="I10" s="50" t="s">
        <v>90</v>
      </c>
    </row>
    <row r="11" spans="1:12" ht="18.75" customHeight="1" x14ac:dyDescent="0.25">
      <c r="A11" s="2">
        <v>7</v>
      </c>
      <c r="B11" s="119" t="s">
        <v>571</v>
      </c>
      <c r="C11" s="119"/>
      <c r="D11" s="120" t="s">
        <v>570</v>
      </c>
      <c r="E11" s="163"/>
      <c r="F11" s="148" t="s">
        <v>569</v>
      </c>
      <c r="G11" s="167">
        <v>10000000</v>
      </c>
      <c r="H11" s="2" t="s">
        <v>117</v>
      </c>
      <c r="I11" s="50" t="s">
        <v>90</v>
      </c>
    </row>
    <row r="12" spans="1:12" ht="18.75" customHeight="1" x14ac:dyDescent="0.25">
      <c r="A12" s="2">
        <v>8</v>
      </c>
      <c r="B12" s="119" t="s">
        <v>568</v>
      </c>
      <c r="C12" s="119"/>
      <c r="D12" s="113" t="s">
        <v>567</v>
      </c>
      <c r="E12" s="163"/>
      <c r="F12" s="148" t="s">
        <v>566</v>
      </c>
      <c r="G12" s="167">
        <v>10000000</v>
      </c>
      <c r="H12" s="2" t="s">
        <v>117</v>
      </c>
      <c r="I12" s="50" t="s">
        <v>90</v>
      </c>
    </row>
    <row r="13" spans="1:12" ht="18.75" customHeight="1" x14ac:dyDescent="0.25">
      <c r="A13" s="2">
        <v>9</v>
      </c>
      <c r="B13" s="166" t="s">
        <v>565</v>
      </c>
      <c r="C13" s="70"/>
      <c r="D13" s="113" t="s">
        <v>564</v>
      </c>
      <c r="E13" s="163"/>
      <c r="F13" s="174" t="s">
        <v>563</v>
      </c>
      <c r="G13" s="168">
        <v>10000000</v>
      </c>
      <c r="H13" s="2" t="s">
        <v>117</v>
      </c>
      <c r="I13" s="50" t="s">
        <v>90</v>
      </c>
    </row>
    <row r="14" spans="1:12" ht="18.75" customHeight="1" x14ac:dyDescent="0.25">
      <c r="A14" s="2">
        <v>10</v>
      </c>
      <c r="B14" s="119" t="s">
        <v>562</v>
      </c>
      <c r="C14" s="119"/>
      <c r="D14" s="113" t="s">
        <v>67</v>
      </c>
      <c r="E14" s="163"/>
      <c r="F14" s="148" t="s">
        <v>561</v>
      </c>
      <c r="G14" s="167">
        <v>10000000</v>
      </c>
      <c r="H14" s="2" t="s">
        <v>117</v>
      </c>
      <c r="I14" s="50" t="s">
        <v>90</v>
      </c>
    </row>
    <row r="15" spans="1:12" ht="18.75" customHeight="1" x14ac:dyDescent="0.25">
      <c r="A15" s="2">
        <v>11</v>
      </c>
      <c r="B15" s="119" t="s">
        <v>560</v>
      </c>
      <c r="C15" s="119"/>
      <c r="D15" s="113" t="s">
        <v>342</v>
      </c>
      <c r="E15" s="163"/>
      <c r="F15" s="148" t="s">
        <v>559</v>
      </c>
      <c r="G15" s="167">
        <v>10000000</v>
      </c>
      <c r="H15" s="2" t="s">
        <v>117</v>
      </c>
      <c r="I15" s="50" t="s">
        <v>90</v>
      </c>
    </row>
    <row r="16" spans="1:12" ht="18.75" customHeight="1" x14ac:dyDescent="0.25">
      <c r="A16" s="2">
        <v>12</v>
      </c>
      <c r="B16" s="119" t="s">
        <v>343</v>
      </c>
      <c r="C16" s="119"/>
      <c r="D16" s="113" t="s">
        <v>11</v>
      </c>
      <c r="E16" s="163"/>
      <c r="F16" s="148" t="s">
        <v>558</v>
      </c>
      <c r="G16" s="167">
        <v>10000000</v>
      </c>
      <c r="H16" s="2" t="s">
        <v>117</v>
      </c>
      <c r="I16" s="50" t="s">
        <v>90</v>
      </c>
    </row>
    <row r="17" spans="1:9" ht="18.75" customHeight="1" x14ac:dyDescent="0.25">
      <c r="A17" s="2">
        <v>13</v>
      </c>
      <c r="B17" s="119" t="s">
        <v>557</v>
      </c>
      <c r="C17" s="119"/>
      <c r="D17" s="110" t="s">
        <v>556</v>
      </c>
      <c r="E17" s="163"/>
      <c r="F17" s="148" t="s">
        <v>555</v>
      </c>
      <c r="G17" s="167">
        <v>10000000</v>
      </c>
      <c r="H17" s="2" t="s">
        <v>117</v>
      </c>
      <c r="I17" s="50" t="s">
        <v>90</v>
      </c>
    </row>
    <row r="18" spans="1:9" ht="18.75" customHeight="1" x14ac:dyDescent="0.25">
      <c r="A18" s="2">
        <v>14</v>
      </c>
      <c r="B18" s="119" t="s">
        <v>18</v>
      </c>
      <c r="C18" s="119"/>
      <c r="D18" s="113" t="s">
        <v>344</v>
      </c>
      <c r="E18" s="163"/>
      <c r="F18" s="148" t="s">
        <v>554</v>
      </c>
      <c r="G18" s="167">
        <v>10000000</v>
      </c>
      <c r="H18" s="2" t="s">
        <v>117</v>
      </c>
      <c r="I18" s="50" t="s">
        <v>90</v>
      </c>
    </row>
    <row r="19" spans="1:9" ht="18.75" customHeight="1" x14ac:dyDescent="0.25">
      <c r="A19" s="2">
        <v>15</v>
      </c>
      <c r="B19" s="119" t="s">
        <v>553</v>
      </c>
      <c r="C19" s="119"/>
      <c r="D19" s="113" t="s">
        <v>15</v>
      </c>
      <c r="E19" s="163"/>
      <c r="F19" s="148" t="s">
        <v>552</v>
      </c>
      <c r="G19" s="167">
        <v>10000000</v>
      </c>
      <c r="H19" s="2" t="s">
        <v>117</v>
      </c>
      <c r="I19" s="50" t="s">
        <v>90</v>
      </c>
    </row>
    <row r="20" spans="1:9" ht="18.75" customHeight="1" x14ac:dyDescent="0.25">
      <c r="A20" s="2">
        <v>16</v>
      </c>
      <c r="B20" s="119" t="s">
        <v>551</v>
      </c>
      <c r="C20" s="119"/>
      <c r="D20" s="113" t="s">
        <v>550</v>
      </c>
      <c r="E20" s="163"/>
      <c r="F20" s="148" t="s">
        <v>549</v>
      </c>
      <c r="G20" s="167">
        <v>10000000</v>
      </c>
      <c r="H20" s="2" t="s">
        <v>117</v>
      </c>
      <c r="I20" s="50" t="s">
        <v>90</v>
      </c>
    </row>
    <row r="21" spans="1:9" ht="18.75" customHeight="1" x14ac:dyDescent="0.25">
      <c r="A21" s="2">
        <v>17</v>
      </c>
      <c r="B21" s="119" t="s">
        <v>548</v>
      </c>
      <c r="C21" s="119"/>
      <c r="D21" s="113" t="s">
        <v>547</v>
      </c>
      <c r="E21" s="163"/>
      <c r="F21" s="148" t="s">
        <v>546</v>
      </c>
      <c r="G21" s="167">
        <v>10000000</v>
      </c>
      <c r="H21" s="2" t="s">
        <v>117</v>
      </c>
      <c r="I21" s="50" t="s">
        <v>90</v>
      </c>
    </row>
    <row r="22" spans="1:9" ht="18.75" customHeight="1" x14ac:dyDescent="0.25">
      <c r="A22" s="2">
        <v>18</v>
      </c>
      <c r="B22" s="119" t="s">
        <v>545</v>
      </c>
      <c r="C22" s="119"/>
      <c r="D22" s="113" t="s">
        <v>544</v>
      </c>
      <c r="E22" s="163"/>
      <c r="F22" s="175" t="s">
        <v>543</v>
      </c>
      <c r="G22" s="167">
        <v>10000000</v>
      </c>
      <c r="H22" s="2" t="s">
        <v>117</v>
      </c>
      <c r="I22" s="50" t="s">
        <v>90</v>
      </c>
    </row>
    <row r="23" spans="1:9" ht="18.75" customHeight="1" x14ac:dyDescent="0.25">
      <c r="A23" s="2">
        <v>19</v>
      </c>
      <c r="B23" s="119" t="s">
        <v>542</v>
      </c>
      <c r="C23" s="119"/>
      <c r="D23" s="113" t="s">
        <v>541</v>
      </c>
      <c r="E23" s="163"/>
      <c r="F23" s="148" t="s">
        <v>540</v>
      </c>
      <c r="G23" s="167">
        <v>10000000</v>
      </c>
      <c r="H23" s="2" t="s">
        <v>117</v>
      </c>
      <c r="I23" s="50" t="s">
        <v>90</v>
      </c>
    </row>
    <row r="24" spans="1:9" ht="18.75" customHeight="1" x14ac:dyDescent="0.25">
      <c r="A24" s="2">
        <v>20</v>
      </c>
      <c r="B24" s="119" t="s">
        <v>539</v>
      </c>
      <c r="C24" s="119"/>
      <c r="D24" s="113" t="s">
        <v>6</v>
      </c>
      <c r="E24" s="163"/>
      <c r="F24" s="148" t="s">
        <v>538</v>
      </c>
      <c r="G24" s="167">
        <v>10000000</v>
      </c>
      <c r="H24" s="2" t="s">
        <v>117</v>
      </c>
      <c r="I24" s="50" t="s">
        <v>90</v>
      </c>
    </row>
    <row r="25" spans="1:9" ht="18.75" customHeight="1" x14ac:dyDescent="0.25">
      <c r="A25" s="2">
        <v>21</v>
      </c>
      <c r="B25" s="119" t="s">
        <v>537</v>
      </c>
      <c r="C25" s="119"/>
      <c r="D25" s="113" t="s">
        <v>24</v>
      </c>
      <c r="E25" s="163"/>
      <c r="F25" s="148" t="s">
        <v>536</v>
      </c>
      <c r="G25" s="167">
        <v>10000000</v>
      </c>
      <c r="H25" s="2" t="s">
        <v>117</v>
      </c>
      <c r="I25" s="50" t="s">
        <v>90</v>
      </c>
    </row>
    <row r="26" spans="1:9" ht="18.75" customHeight="1" x14ac:dyDescent="0.25">
      <c r="A26" s="2">
        <v>22</v>
      </c>
      <c r="B26" s="119" t="s">
        <v>535</v>
      </c>
      <c r="C26" s="119"/>
      <c r="D26" s="113" t="s">
        <v>534</v>
      </c>
      <c r="E26" s="163"/>
      <c r="F26" s="148" t="s">
        <v>533</v>
      </c>
      <c r="G26" s="167">
        <v>10000000</v>
      </c>
      <c r="H26" s="2" t="s">
        <v>117</v>
      </c>
      <c r="I26" s="50" t="s">
        <v>90</v>
      </c>
    </row>
    <row r="27" spans="1:9" ht="18.75" customHeight="1" x14ac:dyDescent="0.25">
      <c r="A27" s="2">
        <v>23</v>
      </c>
      <c r="B27" s="119" t="s">
        <v>532</v>
      </c>
      <c r="C27" s="119"/>
      <c r="D27" s="113" t="s">
        <v>23</v>
      </c>
      <c r="E27" s="163"/>
      <c r="F27" s="175" t="s">
        <v>531</v>
      </c>
      <c r="G27" s="167">
        <v>10000000</v>
      </c>
      <c r="H27" s="2" t="s">
        <v>117</v>
      </c>
      <c r="I27" s="50" t="s">
        <v>90</v>
      </c>
    </row>
    <row r="28" spans="1:9" ht="18.75" customHeight="1" x14ac:dyDescent="0.25">
      <c r="A28" s="2">
        <v>24</v>
      </c>
      <c r="B28" s="119" t="s">
        <v>530</v>
      </c>
      <c r="C28" s="119"/>
      <c r="D28" s="113" t="s">
        <v>63</v>
      </c>
      <c r="E28" s="163"/>
      <c r="F28" s="148" t="s">
        <v>529</v>
      </c>
      <c r="G28" s="167">
        <v>10000000</v>
      </c>
      <c r="H28" s="2" t="s">
        <v>117</v>
      </c>
      <c r="I28" s="50" t="s">
        <v>90</v>
      </c>
    </row>
    <row r="29" spans="1:9" ht="18.75" customHeight="1" x14ac:dyDescent="0.25">
      <c r="A29" s="2">
        <v>25</v>
      </c>
      <c r="B29" s="119" t="s">
        <v>25</v>
      </c>
      <c r="C29" s="119"/>
      <c r="D29" s="113" t="s">
        <v>74</v>
      </c>
      <c r="E29" s="163"/>
      <c r="F29" s="148" t="s">
        <v>528</v>
      </c>
      <c r="G29" s="167">
        <v>10000000</v>
      </c>
      <c r="H29" s="2" t="s">
        <v>117</v>
      </c>
      <c r="I29" s="50" t="s">
        <v>90</v>
      </c>
    </row>
    <row r="30" spans="1:9" ht="18.75" customHeight="1" x14ac:dyDescent="0.25">
      <c r="A30" s="2">
        <v>26</v>
      </c>
      <c r="B30" s="119" t="s">
        <v>527</v>
      </c>
      <c r="C30" s="119"/>
      <c r="D30" s="113" t="s">
        <v>526</v>
      </c>
      <c r="E30" s="163"/>
      <c r="F30" s="148" t="s">
        <v>525</v>
      </c>
      <c r="G30" s="167">
        <v>10000000</v>
      </c>
      <c r="H30" s="2" t="s">
        <v>117</v>
      </c>
      <c r="I30" s="50" t="s">
        <v>90</v>
      </c>
    </row>
    <row r="31" spans="1:9" ht="18.75" customHeight="1" x14ac:dyDescent="0.25">
      <c r="A31" s="2">
        <v>27</v>
      </c>
      <c r="B31" s="119" t="s">
        <v>524</v>
      </c>
      <c r="C31" s="119"/>
      <c r="D31" s="113" t="s">
        <v>26</v>
      </c>
      <c r="E31" s="163"/>
      <c r="F31" s="148" t="s">
        <v>523</v>
      </c>
      <c r="G31" s="167">
        <v>10000000</v>
      </c>
      <c r="H31" s="2" t="s">
        <v>117</v>
      </c>
      <c r="I31" s="50" t="s">
        <v>90</v>
      </c>
    </row>
    <row r="32" spans="1:9" ht="18.75" customHeight="1" x14ac:dyDescent="0.25">
      <c r="A32" s="2">
        <v>28</v>
      </c>
      <c r="B32" s="119" t="s">
        <v>346</v>
      </c>
      <c r="C32" s="119"/>
      <c r="D32" s="110" t="s">
        <v>345</v>
      </c>
      <c r="E32" s="163"/>
      <c r="F32" s="148" t="s">
        <v>522</v>
      </c>
      <c r="G32" s="167">
        <v>10000000</v>
      </c>
      <c r="H32" s="2" t="s">
        <v>117</v>
      </c>
      <c r="I32" s="50" t="s">
        <v>90</v>
      </c>
    </row>
    <row r="33" spans="1:11" ht="18.75" customHeight="1" x14ac:dyDescent="0.25">
      <c r="A33" s="2">
        <v>29</v>
      </c>
      <c r="B33" s="165" t="s">
        <v>521</v>
      </c>
      <c r="C33" s="119"/>
      <c r="D33" s="113" t="s">
        <v>520</v>
      </c>
      <c r="E33" s="163"/>
      <c r="F33" s="148" t="s">
        <v>519</v>
      </c>
      <c r="G33" s="167">
        <v>10000000</v>
      </c>
      <c r="H33" s="2" t="s">
        <v>117</v>
      </c>
      <c r="I33" s="50" t="s">
        <v>90</v>
      </c>
    </row>
    <row r="34" spans="1:11" ht="18.75" customHeight="1" x14ac:dyDescent="0.25">
      <c r="A34" s="2">
        <v>30</v>
      </c>
      <c r="B34" s="119" t="s">
        <v>518</v>
      </c>
      <c r="C34" s="119"/>
      <c r="D34" s="113" t="s">
        <v>517</v>
      </c>
      <c r="E34" s="163"/>
      <c r="F34" s="148" t="s">
        <v>516</v>
      </c>
      <c r="G34" s="167">
        <v>10000000</v>
      </c>
      <c r="H34" s="2" t="s">
        <v>117</v>
      </c>
      <c r="I34" s="50" t="s">
        <v>90</v>
      </c>
    </row>
    <row r="35" spans="1:11" ht="18.75" customHeight="1" x14ac:dyDescent="0.25">
      <c r="A35" s="2"/>
      <c r="B35" s="169"/>
      <c r="C35" s="170"/>
      <c r="D35" s="171"/>
      <c r="E35" s="172"/>
      <c r="F35" s="169"/>
      <c r="G35" s="173"/>
      <c r="H35" s="2"/>
      <c r="I35" s="50"/>
      <c r="J35" s="85">
        <f>SUM(G5:G35)</f>
        <v>300000000</v>
      </c>
      <c r="K35" s="19">
        <v>30</v>
      </c>
    </row>
    <row r="36" spans="1:11" ht="18.75" customHeight="1" x14ac:dyDescent="0.25">
      <c r="A36" s="2">
        <v>1</v>
      </c>
      <c r="B36" s="119" t="s">
        <v>40</v>
      </c>
      <c r="C36" s="180"/>
      <c r="D36" s="120" t="s">
        <v>50</v>
      </c>
      <c r="E36" s="180"/>
      <c r="F36" s="148" t="s">
        <v>1052</v>
      </c>
      <c r="G36" s="214">
        <v>15750000</v>
      </c>
      <c r="H36" s="2" t="s">
        <v>117</v>
      </c>
      <c r="I36" s="50" t="s">
        <v>82</v>
      </c>
    </row>
    <row r="37" spans="1:11" ht="18.75" customHeight="1" x14ac:dyDescent="0.25">
      <c r="A37" s="2">
        <v>2</v>
      </c>
      <c r="B37" s="119" t="s">
        <v>1053</v>
      </c>
      <c r="C37" s="180"/>
      <c r="D37" s="110" t="s">
        <v>1054</v>
      </c>
      <c r="E37" s="180"/>
      <c r="F37" s="148" t="s">
        <v>1055</v>
      </c>
      <c r="G37" s="214">
        <v>10000000</v>
      </c>
      <c r="H37" s="2" t="s">
        <v>117</v>
      </c>
      <c r="I37" s="50" t="s">
        <v>82</v>
      </c>
    </row>
    <row r="38" spans="1:11" ht="18.75" customHeight="1" x14ac:dyDescent="0.25">
      <c r="A38" s="2">
        <v>3</v>
      </c>
      <c r="B38" s="119" t="s">
        <v>1056</v>
      </c>
      <c r="C38" s="180"/>
      <c r="D38" s="113" t="s">
        <v>8</v>
      </c>
      <c r="E38" s="180"/>
      <c r="F38" s="148" t="s">
        <v>1057</v>
      </c>
      <c r="G38" s="214">
        <v>15750000</v>
      </c>
      <c r="H38" s="2" t="s">
        <v>117</v>
      </c>
      <c r="I38" s="50" t="s">
        <v>82</v>
      </c>
    </row>
    <row r="39" spans="1:11" ht="18.75" customHeight="1" x14ac:dyDescent="0.25">
      <c r="A39" s="2">
        <v>4</v>
      </c>
      <c r="B39" s="119" t="s">
        <v>1058</v>
      </c>
      <c r="C39" s="180"/>
      <c r="D39" s="120" t="s">
        <v>1059</v>
      </c>
      <c r="E39" s="180"/>
      <c r="F39" s="148" t="s">
        <v>1060</v>
      </c>
      <c r="G39" s="214">
        <v>15750000</v>
      </c>
      <c r="H39" s="2" t="s">
        <v>117</v>
      </c>
      <c r="I39" s="50" t="s">
        <v>82</v>
      </c>
      <c r="J39" s="85"/>
    </row>
    <row r="40" spans="1:11" ht="18.75" customHeight="1" x14ac:dyDescent="0.25">
      <c r="A40" s="2"/>
      <c r="B40" s="101"/>
      <c r="C40" s="101"/>
      <c r="D40" s="111"/>
      <c r="E40" s="102"/>
      <c r="F40" s="101"/>
      <c r="G40" s="106"/>
      <c r="H40" s="2"/>
      <c r="I40" s="50"/>
      <c r="J40" s="129">
        <f>SUM(G36:G39)</f>
        <v>57250000</v>
      </c>
      <c r="K40" s="19">
        <v>4</v>
      </c>
    </row>
    <row r="41" spans="1:11" ht="18.75" customHeight="1" thickBot="1" x14ac:dyDescent="0.3">
      <c r="A41" s="2">
        <v>1</v>
      </c>
      <c r="B41" s="104" t="s">
        <v>209</v>
      </c>
      <c r="C41" s="180"/>
      <c r="D41" s="120" t="s">
        <v>56</v>
      </c>
      <c r="E41" s="180"/>
      <c r="F41" s="224" t="s">
        <v>1186</v>
      </c>
      <c r="G41" s="223">
        <v>35000000</v>
      </c>
      <c r="H41" s="2" t="s">
        <v>117</v>
      </c>
      <c r="I41" s="50" t="s">
        <v>83</v>
      </c>
    </row>
    <row r="42" spans="1:11" ht="18.75" customHeight="1" thickBot="1" x14ac:dyDescent="0.3">
      <c r="A42" s="2">
        <v>2</v>
      </c>
      <c r="B42" s="112" t="s">
        <v>1187</v>
      </c>
      <c r="C42" s="180"/>
      <c r="D42" s="120" t="s">
        <v>61</v>
      </c>
      <c r="E42" s="180"/>
      <c r="F42" s="224" t="s">
        <v>1188</v>
      </c>
      <c r="G42" s="223">
        <v>49000000</v>
      </c>
      <c r="H42" s="2" t="s">
        <v>117</v>
      </c>
      <c r="I42" s="50" t="s">
        <v>83</v>
      </c>
    </row>
    <row r="43" spans="1:11" ht="18.75" customHeight="1" thickBot="1" x14ac:dyDescent="0.3">
      <c r="A43" s="2">
        <v>3</v>
      </c>
      <c r="B43" s="104" t="s">
        <v>1189</v>
      </c>
      <c r="C43" s="180"/>
      <c r="D43" s="120" t="s">
        <v>1190</v>
      </c>
      <c r="E43" s="180"/>
      <c r="F43" s="224" t="s">
        <v>1191</v>
      </c>
      <c r="G43" s="223">
        <v>20000000</v>
      </c>
      <c r="H43" s="2" t="s">
        <v>117</v>
      </c>
      <c r="I43" s="50" t="s">
        <v>83</v>
      </c>
    </row>
    <row r="44" spans="1:11" ht="18.75" customHeight="1" thickBot="1" x14ac:dyDescent="0.3">
      <c r="A44" s="2">
        <v>4</v>
      </c>
      <c r="B44" s="104" t="s">
        <v>1192</v>
      </c>
      <c r="C44" s="180"/>
      <c r="D44" s="120" t="s">
        <v>19</v>
      </c>
      <c r="E44" s="180"/>
      <c r="F44" s="224" t="s">
        <v>1193</v>
      </c>
      <c r="G44" s="223">
        <v>15000000</v>
      </c>
      <c r="H44" s="2" t="s">
        <v>117</v>
      </c>
      <c r="I44" s="50" t="s">
        <v>83</v>
      </c>
    </row>
    <row r="45" spans="1:11" ht="18.75" customHeight="1" thickBot="1" x14ac:dyDescent="0.3">
      <c r="A45" s="2">
        <v>5</v>
      </c>
      <c r="B45" s="123" t="s">
        <v>1194</v>
      </c>
      <c r="C45" s="180"/>
      <c r="D45" s="120" t="s">
        <v>35</v>
      </c>
      <c r="E45" s="180"/>
      <c r="F45" s="222" t="s">
        <v>1195</v>
      </c>
      <c r="G45" s="223">
        <v>25000000</v>
      </c>
      <c r="H45" s="2" t="s">
        <v>117</v>
      </c>
      <c r="I45" s="50" t="s">
        <v>83</v>
      </c>
    </row>
    <row r="46" spans="1:11" ht="18.75" customHeight="1" thickBot="1" x14ac:dyDescent="0.3">
      <c r="A46" s="2">
        <v>6</v>
      </c>
      <c r="B46" s="123" t="s">
        <v>1196</v>
      </c>
      <c r="C46" s="180"/>
      <c r="D46" s="120" t="s">
        <v>41</v>
      </c>
      <c r="E46" s="180"/>
      <c r="F46" s="224" t="s">
        <v>1197</v>
      </c>
      <c r="G46" s="223">
        <v>25000000</v>
      </c>
      <c r="H46" s="2" t="s">
        <v>117</v>
      </c>
      <c r="I46" s="50" t="s">
        <v>83</v>
      </c>
    </row>
    <row r="47" spans="1:11" ht="18.75" customHeight="1" thickBot="1" x14ac:dyDescent="0.3">
      <c r="A47" s="2">
        <v>7</v>
      </c>
      <c r="B47" s="123" t="s">
        <v>1198</v>
      </c>
      <c r="C47" s="180"/>
      <c r="D47" s="120" t="s">
        <v>14</v>
      </c>
      <c r="E47" s="180"/>
      <c r="F47" s="224" t="s">
        <v>1199</v>
      </c>
      <c r="G47" s="223">
        <v>20000000</v>
      </c>
      <c r="H47" s="2" t="s">
        <v>117</v>
      </c>
      <c r="I47" s="50" t="s">
        <v>83</v>
      </c>
    </row>
    <row r="48" spans="1:11" ht="18.75" customHeight="1" thickBot="1" x14ac:dyDescent="0.3">
      <c r="A48" s="2">
        <v>8</v>
      </c>
      <c r="B48" s="104" t="s">
        <v>1200</v>
      </c>
      <c r="C48" s="180"/>
      <c r="D48" s="120" t="s">
        <v>5</v>
      </c>
      <c r="E48" s="180"/>
      <c r="F48" s="224" t="s">
        <v>1201</v>
      </c>
      <c r="G48" s="223">
        <v>25000000</v>
      </c>
      <c r="H48" s="2" t="s">
        <v>117</v>
      </c>
      <c r="I48" s="50" t="s">
        <v>83</v>
      </c>
    </row>
    <row r="49" spans="1:11" ht="18.75" customHeight="1" thickBot="1" x14ac:dyDescent="0.3">
      <c r="A49" s="2">
        <v>9</v>
      </c>
      <c r="B49" s="123" t="s">
        <v>314</v>
      </c>
      <c r="C49" s="180"/>
      <c r="D49" s="110" t="s">
        <v>1202</v>
      </c>
      <c r="E49" s="180"/>
      <c r="F49" s="224" t="s">
        <v>1203</v>
      </c>
      <c r="G49" s="223">
        <v>25000000</v>
      </c>
      <c r="H49" s="2" t="s">
        <v>117</v>
      </c>
      <c r="I49" s="50" t="s">
        <v>83</v>
      </c>
    </row>
    <row r="50" spans="1:11" ht="18.75" customHeight="1" thickBot="1" x14ac:dyDescent="0.3">
      <c r="A50" s="2">
        <v>10</v>
      </c>
      <c r="B50" s="123" t="s">
        <v>1204</v>
      </c>
      <c r="C50" s="180"/>
      <c r="D50" s="120" t="s">
        <v>7</v>
      </c>
      <c r="E50" s="180"/>
      <c r="F50" s="224" t="s">
        <v>1205</v>
      </c>
      <c r="G50" s="223">
        <v>25000000</v>
      </c>
      <c r="H50" s="2" t="s">
        <v>117</v>
      </c>
      <c r="I50" s="50" t="s">
        <v>83</v>
      </c>
    </row>
    <row r="51" spans="1:11" ht="18.75" customHeight="1" thickBot="1" x14ac:dyDescent="0.3">
      <c r="A51" s="2">
        <v>11</v>
      </c>
      <c r="B51" s="104" t="s">
        <v>210</v>
      </c>
      <c r="C51" s="180"/>
      <c r="D51" s="120" t="s">
        <v>311</v>
      </c>
      <c r="E51" s="180"/>
      <c r="F51" s="224" t="s">
        <v>1206</v>
      </c>
      <c r="G51" s="223">
        <v>25000000</v>
      </c>
      <c r="H51" s="2" t="s">
        <v>117</v>
      </c>
      <c r="I51" s="50" t="s">
        <v>83</v>
      </c>
    </row>
    <row r="52" spans="1:11" ht="18.75" customHeight="1" thickBot="1" x14ac:dyDescent="0.3">
      <c r="A52" s="2">
        <v>12</v>
      </c>
      <c r="B52" s="104" t="s">
        <v>1207</v>
      </c>
      <c r="C52" s="180"/>
      <c r="D52" s="120" t="s">
        <v>60</v>
      </c>
      <c r="E52" s="180"/>
      <c r="F52" s="224" t="s">
        <v>1208</v>
      </c>
      <c r="G52" s="223">
        <v>25000000</v>
      </c>
      <c r="H52" s="2" t="s">
        <v>117</v>
      </c>
      <c r="I52" s="50" t="s">
        <v>83</v>
      </c>
    </row>
    <row r="53" spans="1:11" ht="18.75" customHeight="1" thickBot="1" x14ac:dyDescent="0.3">
      <c r="A53" s="2">
        <v>13</v>
      </c>
      <c r="B53" s="104" t="s">
        <v>1209</v>
      </c>
      <c r="C53" s="180"/>
      <c r="D53" s="110" t="s">
        <v>16</v>
      </c>
      <c r="E53" s="180"/>
      <c r="F53" s="224" t="s">
        <v>1210</v>
      </c>
      <c r="G53" s="223">
        <v>30000000</v>
      </c>
      <c r="H53" s="2" t="s">
        <v>117</v>
      </c>
      <c r="I53" s="50" t="s">
        <v>83</v>
      </c>
    </row>
    <row r="54" spans="1:11" ht="18.75" customHeight="1" thickBot="1" x14ac:dyDescent="0.3">
      <c r="A54" s="2">
        <v>14</v>
      </c>
      <c r="B54" s="104" t="s">
        <v>306</v>
      </c>
      <c r="C54" s="180"/>
      <c r="D54" s="120" t="s">
        <v>305</v>
      </c>
      <c r="E54" s="180"/>
      <c r="F54" s="224" t="s">
        <v>1211</v>
      </c>
      <c r="G54" s="223">
        <v>20000000</v>
      </c>
      <c r="H54" s="2" t="s">
        <v>117</v>
      </c>
      <c r="I54" s="50" t="s">
        <v>83</v>
      </c>
    </row>
    <row r="55" spans="1:11" ht="18.75" customHeight="1" thickBot="1" x14ac:dyDescent="0.3">
      <c r="A55" s="2">
        <v>15</v>
      </c>
      <c r="B55" s="104" t="s">
        <v>1212</v>
      </c>
      <c r="C55" s="180"/>
      <c r="D55" s="120" t="s">
        <v>21</v>
      </c>
      <c r="E55" s="180"/>
      <c r="F55" s="224" t="s">
        <v>1213</v>
      </c>
      <c r="G55" s="223">
        <v>20000000</v>
      </c>
      <c r="H55" s="2" t="s">
        <v>117</v>
      </c>
      <c r="I55" s="50" t="s">
        <v>83</v>
      </c>
    </row>
    <row r="56" spans="1:11" ht="18.75" customHeight="1" thickBot="1" x14ac:dyDescent="0.3">
      <c r="A56" s="2">
        <v>16</v>
      </c>
      <c r="B56" s="104" t="s">
        <v>1214</v>
      </c>
      <c r="C56" s="180"/>
      <c r="D56" s="120" t="s">
        <v>12</v>
      </c>
      <c r="E56" s="180"/>
      <c r="F56" s="224" t="s">
        <v>1215</v>
      </c>
      <c r="G56" s="223">
        <v>15000000</v>
      </c>
      <c r="H56" s="2" t="s">
        <v>117</v>
      </c>
      <c r="I56" s="50" t="s">
        <v>83</v>
      </c>
    </row>
    <row r="57" spans="1:11" ht="18.75" customHeight="1" x14ac:dyDescent="0.25">
      <c r="A57" s="2"/>
      <c r="B57" s="79"/>
      <c r="C57" s="80"/>
      <c r="D57" s="81"/>
      <c r="E57" s="82"/>
      <c r="F57" s="79"/>
      <c r="G57" s="76"/>
      <c r="H57" s="2"/>
      <c r="I57" s="50"/>
      <c r="J57" s="85">
        <f>SUM(G41:G57)</f>
        <v>399000000</v>
      </c>
      <c r="K57" s="19">
        <v>16</v>
      </c>
    </row>
    <row r="58" spans="1:11" ht="18.75" customHeight="1" x14ac:dyDescent="0.25">
      <c r="A58" s="2">
        <v>1</v>
      </c>
      <c r="B58" s="229" t="s">
        <v>1426</v>
      </c>
      <c r="C58" s="230"/>
      <c r="D58" s="231" t="s">
        <v>16</v>
      </c>
      <c r="E58" s="230"/>
      <c r="F58" s="232" t="s">
        <v>1427</v>
      </c>
      <c r="G58" s="233">
        <v>47200000</v>
      </c>
      <c r="H58" s="2" t="s">
        <v>84</v>
      </c>
      <c r="I58" s="236" t="s">
        <v>320</v>
      </c>
    </row>
    <row r="59" spans="1:11" ht="18.75" customHeight="1" x14ac:dyDescent="0.25">
      <c r="A59" s="2"/>
      <c r="B59" s="74"/>
      <c r="C59" s="71"/>
      <c r="D59" s="72"/>
      <c r="E59" s="75"/>
      <c r="F59" s="74"/>
      <c r="G59" s="76"/>
      <c r="H59" s="2"/>
      <c r="I59" s="50"/>
      <c r="J59" s="85">
        <f>SUM(G58:G59)</f>
        <v>47200000</v>
      </c>
      <c r="K59" s="19">
        <v>1</v>
      </c>
    </row>
    <row r="60" spans="1:11" x14ac:dyDescent="0.25">
      <c r="A60" s="25"/>
      <c r="B60" s="31"/>
      <c r="C60" s="26"/>
      <c r="D60" s="40"/>
      <c r="E60" s="26"/>
      <c r="F60" s="33"/>
      <c r="G60" s="42">
        <f>SUM(G5:G59)</f>
        <v>803450000</v>
      </c>
      <c r="J60" s="95">
        <f>SUM(J5:J59)</f>
        <v>803450000</v>
      </c>
      <c r="K60" s="97">
        <f>SUM(K35:K59)</f>
        <v>51</v>
      </c>
    </row>
    <row r="61" spans="1:11" x14ac:dyDescent="0.25">
      <c r="A61" s="25"/>
      <c r="B61" s="31"/>
      <c r="C61" s="26"/>
      <c r="D61" s="40"/>
      <c r="E61" s="26"/>
      <c r="F61" s="33"/>
      <c r="G61" s="42"/>
    </row>
    <row r="62" spans="1:11" x14ac:dyDescent="0.25">
      <c r="A62" s="25"/>
      <c r="B62" s="8"/>
      <c r="C62" s="8"/>
      <c r="D62" s="8"/>
      <c r="G62" s="8"/>
    </row>
    <row r="63" spans="1:11" x14ac:dyDescent="0.25">
      <c r="A63" s="25"/>
      <c r="B63" s="8"/>
      <c r="C63" s="8"/>
      <c r="D63" s="8"/>
      <c r="G63" s="8"/>
    </row>
    <row r="64" spans="1:11" x14ac:dyDescent="0.25">
      <c r="A64" s="25"/>
      <c r="B64" s="31"/>
      <c r="C64" s="26"/>
      <c r="D64" s="40"/>
      <c r="E64" s="26"/>
      <c r="F64" s="33"/>
      <c r="G64" s="42"/>
    </row>
    <row r="65" spans="1:7" x14ac:dyDescent="0.25">
      <c r="A65" s="25"/>
      <c r="B65" s="31"/>
      <c r="C65" s="26"/>
      <c r="D65" s="40"/>
      <c r="E65" s="26"/>
      <c r="F65" s="33"/>
      <c r="G65" s="42"/>
    </row>
    <row r="66" spans="1:7" x14ac:dyDescent="0.25">
      <c r="A66" s="25"/>
      <c r="B66" s="31"/>
      <c r="C66" s="26"/>
      <c r="D66" s="40"/>
      <c r="E66" s="26"/>
      <c r="F66" s="33"/>
      <c r="G66" s="42"/>
    </row>
    <row r="67" spans="1:7" x14ac:dyDescent="0.25">
      <c r="A67" s="25"/>
      <c r="B67" s="31"/>
      <c r="C67" s="26"/>
      <c r="D67" s="40"/>
      <c r="E67" s="26"/>
      <c r="F67" s="33"/>
      <c r="G67" s="42"/>
    </row>
    <row r="68" spans="1:7" x14ac:dyDescent="0.25">
      <c r="A68" s="25"/>
      <c r="B68" s="31"/>
      <c r="C68" s="26"/>
      <c r="D68" s="40"/>
      <c r="E68" s="26"/>
      <c r="F68" s="33"/>
      <c r="G68" s="42"/>
    </row>
    <row r="69" spans="1:7" x14ac:dyDescent="0.25">
      <c r="A69" s="25"/>
      <c r="B69" s="31"/>
      <c r="C69" s="26"/>
      <c r="D69" s="40"/>
      <c r="E69" s="26"/>
      <c r="F69" s="33"/>
      <c r="G69" s="42"/>
    </row>
    <row r="70" spans="1:7" x14ac:dyDescent="0.25">
      <c r="A70" s="25"/>
      <c r="B70" s="31"/>
      <c r="C70" s="26"/>
      <c r="D70" s="40"/>
      <c r="E70" s="26"/>
      <c r="F70" s="33"/>
      <c r="G70" s="42"/>
    </row>
    <row r="71" spans="1:7" x14ac:dyDescent="0.25">
      <c r="A71" s="25"/>
      <c r="B71" s="31"/>
      <c r="C71" s="26"/>
      <c r="D71" s="40"/>
      <c r="E71" s="26"/>
      <c r="F71" s="33"/>
      <c r="G71" s="42"/>
    </row>
    <row r="72" spans="1:7" x14ac:dyDescent="0.25">
      <c r="A72" s="25"/>
      <c r="B72" s="31"/>
      <c r="C72" s="26"/>
      <c r="D72" s="40"/>
      <c r="E72" s="26"/>
      <c r="F72" s="33"/>
      <c r="G72" s="42"/>
    </row>
    <row r="73" spans="1:7" x14ac:dyDescent="0.25">
      <c r="A73" s="25"/>
      <c r="B73" s="31"/>
      <c r="C73" s="26"/>
      <c r="D73" s="40"/>
      <c r="E73" s="26"/>
      <c r="F73" s="33"/>
      <c r="G73" s="42"/>
    </row>
    <row r="74" spans="1:7" x14ac:dyDescent="0.25">
      <c r="A74" s="25"/>
      <c r="B74" s="31"/>
      <c r="C74" s="26"/>
      <c r="D74" s="40"/>
      <c r="E74" s="26"/>
      <c r="F74" s="33"/>
      <c r="G74" s="42"/>
    </row>
    <row r="75" spans="1:7" x14ac:dyDescent="0.25">
      <c r="A75" s="25"/>
      <c r="B75" s="31"/>
      <c r="C75" s="26"/>
      <c r="D75" s="40"/>
      <c r="E75" s="26"/>
      <c r="F75" s="33"/>
      <c r="G75" s="42"/>
    </row>
    <row r="76" spans="1:7" x14ac:dyDescent="0.25">
      <c r="A76" s="25"/>
      <c r="B76" s="31"/>
      <c r="C76" s="26"/>
      <c r="D76" s="40"/>
      <c r="E76" s="26"/>
      <c r="F76" s="33"/>
      <c r="G76" s="42"/>
    </row>
    <row r="77" spans="1:7" x14ac:dyDescent="0.25">
      <c r="A77" s="25"/>
      <c r="B77" s="31"/>
      <c r="C77" s="26"/>
      <c r="D77" s="40"/>
      <c r="E77" s="26"/>
      <c r="F77" s="33"/>
      <c r="G77" s="42"/>
    </row>
    <row r="78" spans="1:7" x14ac:dyDescent="0.25">
      <c r="A78" s="25"/>
      <c r="B78" s="31"/>
      <c r="C78" s="26"/>
      <c r="D78" s="40"/>
      <c r="E78" s="26"/>
      <c r="F78" s="33"/>
      <c r="G78" s="42"/>
    </row>
    <row r="79" spans="1:7" x14ac:dyDescent="0.25">
      <c r="A79" s="25"/>
      <c r="B79" s="31"/>
      <c r="C79" s="26"/>
      <c r="D79" s="40"/>
      <c r="E79" s="26"/>
      <c r="F79" s="33"/>
      <c r="G79" s="42"/>
    </row>
    <row r="80" spans="1:7" x14ac:dyDescent="0.25">
      <c r="A80" s="25"/>
      <c r="B80" s="31"/>
      <c r="C80" s="26"/>
      <c r="D80" s="40"/>
      <c r="E80" s="26"/>
      <c r="F80" s="33"/>
      <c r="G80" s="42"/>
    </row>
    <row r="81" spans="1:7" x14ac:dyDescent="0.25">
      <c r="A81" s="25"/>
      <c r="B81" s="31"/>
      <c r="C81" s="26"/>
      <c r="D81" s="40"/>
      <c r="E81" s="26"/>
      <c r="F81" s="33"/>
      <c r="G81" s="42"/>
    </row>
    <row r="82" spans="1:7" x14ac:dyDescent="0.25">
      <c r="A82" s="25"/>
      <c r="B82" s="31"/>
      <c r="C82" s="26"/>
      <c r="D82" s="40"/>
      <c r="E82" s="26"/>
      <c r="F82" s="33"/>
      <c r="G82" s="42"/>
    </row>
    <row r="83" spans="1:7" x14ac:dyDescent="0.25">
      <c r="A83" s="25"/>
      <c r="B83" s="31"/>
      <c r="C83" s="26"/>
      <c r="D83" s="40"/>
      <c r="E83" s="26"/>
      <c r="F83" s="33"/>
      <c r="G83" s="42"/>
    </row>
    <row r="84" spans="1:7" x14ac:dyDescent="0.25">
      <c r="A84" s="25"/>
      <c r="B84" s="31"/>
      <c r="C84" s="26"/>
      <c r="D84" s="40"/>
      <c r="E84" s="26"/>
      <c r="F84" s="33"/>
      <c r="G84" s="42"/>
    </row>
    <row r="85" spans="1:7" x14ac:dyDescent="0.25">
      <c r="A85" s="25"/>
      <c r="B85" s="31"/>
      <c r="C85" s="26"/>
      <c r="D85" s="40"/>
      <c r="E85" s="26"/>
      <c r="F85" s="33"/>
      <c r="G85" s="42"/>
    </row>
    <row r="86" spans="1:7" x14ac:dyDescent="0.25">
      <c r="A86" s="25"/>
      <c r="B86" s="31"/>
      <c r="C86" s="26"/>
      <c r="D86" s="40"/>
      <c r="E86" s="26"/>
      <c r="F86" s="33"/>
      <c r="G86" s="42"/>
    </row>
    <row r="87" spans="1:7" x14ac:dyDescent="0.25">
      <c r="A87" s="25"/>
      <c r="B87" s="31"/>
      <c r="C87" s="26"/>
      <c r="D87" s="40"/>
      <c r="E87" s="26"/>
      <c r="F87" s="33"/>
      <c r="G87" s="42"/>
    </row>
    <row r="88" spans="1:7" x14ac:dyDescent="0.25">
      <c r="A88" s="25"/>
      <c r="B88" s="31"/>
      <c r="C88" s="26"/>
      <c r="D88" s="40"/>
      <c r="E88" s="26"/>
      <c r="F88" s="33"/>
      <c r="G88" s="42"/>
    </row>
    <row r="89" spans="1:7" x14ac:dyDescent="0.25">
      <c r="A89" s="25"/>
      <c r="B89" s="31"/>
      <c r="C89" s="26"/>
      <c r="D89" s="40"/>
      <c r="E89" s="26"/>
      <c r="F89" s="33"/>
      <c r="G89" s="42"/>
    </row>
    <row r="90" spans="1:7" x14ac:dyDescent="0.25">
      <c r="A90" s="25"/>
      <c r="B90" s="31"/>
      <c r="C90" s="26"/>
      <c r="D90" s="40"/>
      <c r="E90" s="26"/>
      <c r="F90" s="33"/>
      <c r="G90" s="42"/>
    </row>
    <row r="91" spans="1:7" x14ac:dyDescent="0.25">
      <c r="A91" s="25"/>
      <c r="B91" s="31"/>
      <c r="C91" s="26"/>
      <c r="D91" s="40"/>
      <c r="E91" s="26"/>
      <c r="F91" s="33"/>
      <c r="G91" s="42"/>
    </row>
    <row r="92" spans="1:7" x14ac:dyDescent="0.25">
      <c r="A92" s="25"/>
      <c r="B92" s="31"/>
      <c r="C92" s="26"/>
      <c r="D92" s="40"/>
      <c r="E92" s="26"/>
      <c r="F92" s="33"/>
      <c r="G92" s="42"/>
    </row>
    <row r="93" spans="1:7" x14ac:dyDescent="0.25">
      <c r="A93" s="25"/>
      <c r="B93" s="31"/>
      <c r="C93" s="26"/>
      <c r="D93" s="40"/>
      <c r="E93" s="26"/>
      <c r="F93" s="33"/>
      <c r="G93" s="42"/>
    </row>
    <row r="94" spans="1:7" x14ac:dyDescent="0.25">
      <c r="A94" s="25"/>
      <c r="B94" s="31"/>
      <c r="C94" s="26"/>
      <c r="D94" s="40"/>
      <c r="E94" s="26"/>
      <c r="F94" s="33"/>
      <c r="G94" s="42"/>
    </row>
    <row r="95" spans="1:7" x14ac:dyDescent="0.25">
      <c r="A95" s="25"/>
      <c r="B95" s="31"/>
      <c r="C95" s="26"/>
      <c r="D95" s="40"/>
      <c r="E95" s="26"/>
      <c r="F95" s="33"/>
      <c r="G95" s="42"/>
    </row>
    <row r="96" spans="1:7" x14ac:dyDescent="0.25">
      <c r="A96" s="25"/>
      <c r="B96" s="31"/>
      <c r="C96" s="26"/>
      <c r="D96" s="40"/>
      <c r="E96" s="26"/>
      <c r="F96" s="33"/>
      <c r="G96" s="42"/>
    </row>
    <row r="97" spans="1:7" x14ac:dyDescent="0.25">
      <c r="A97" s="25"/>
      <c r="B97" s="31"/>
      <c r="C97" s="26"/>
      <c r="D97" s="40"/>
      <c r="E97" s="26"/>
      <c r="F97" s="33"/>
      <c r="G97" s="42"/>
    </row>
    <row r="98" spans="1:7" x14ac:dyDescent="0.25">
      <c r="A98" s="25"/>
      <c r="B98" s="31"/>
      <c r="C98" s="26"/>
      <c r="D98" s="40"/>
      <c r="E98" s="26"/>
      <c r="F98" s="33"/>
      <c r="G98" s="42"/>
    </row>
    <row r="99" spans="1:7" x14ac:dyDescent="0.25">
      <c r="A99" s="25"/>
      <c r="B99" s="31"/>
      <c r="C99" s="26"/>
      <c r="D99" s="40"/>
      <c r="E99" s="26"/>
      <c r="F99" s="33"/>
      <c r="G99" s="42"/>
    </row>
    <row r="100" spans="1:7" x14ac:dyDescent="0.25">
      <c r="A100" s="25"/>
      <c r="B100" s="31"/>
      <c r="C100" s="26"/>
      <c r="D100" s="40"/>
      <c r="E100" s="26"/>
      <c r="F100" s="33"/>
      <c r="G100" s="42"/>
    </row>
    <row r="101" spans="1:7" x14ac:dyDescent="0.25">
      <c r="A101" s="25"/>
      <c r="B101" s="31"/>
      <c r="C101" s="26"/>
      <c r="D101" s="40"/>
      <c r="E101" s="26"/>
      <c r="F101" s="33"/>
      <c r="G101" s="42"/>
    </row>
    <row r="102" spans="1:7" x14ac:dyDescent="0.25">
      <c r="A102" s="25"/>
      <c r="B102" s="31"/>
      <c r="C102" s="26"/>
      <c r="D102" s="40"/>
      <c r="E102" s="26"/>
      <c r="F102" s="33"/>
      <c r="G102" s="42"/>
    </row>
    <row r="103" spans="1:7" x14ac:dyDescent="0.25">
      <c r="A103" s="25"/>
      <c r="B103" s="31"/>
      <c r="C103" s="26"/>
      <c r="D103" s="40"/>
      <c r="E103" s="26"/>
      <c r="F103" s="33"/>
      <c r="G103" s="42"/>
    </row>
    <row r="104" spans="1:7" x14ac:dyDescent="0.25">
      <c r="A104" s="25"/>
      <c r="B104" s="31"/>
      <c r="C104" s="26"/>
      <c r="D104" s="40"/>
      <c r="E104" s="26"/>
      <c r="F104" s="33"/>
      <c r="G104" s="42"/>
    </row>
    <row r="105" spans="1:7" x14ac:dyDescent="0.25">
      <c r="A105" s="25"/>
      <c r="B105" s="31"/>
      <c r="C105" s="26"/>
      <c r="D105" s="40"/>
      <c r="E105" s="26"/>
      <c r="F105" s="33"/>
      <c r="G105" s="42"/>
    </row>
    <row r="106" spans="1:7" x14ac:dyDescent="0.25">
      <c r="A106" s="25"/>
      <c r="B106" s="31"/>
      <c r="C106" s="26"/>
      <c r="D106" s="40"/>
      <c r="E106" s="26"/>
      <c r="F106" s="33"/>
      <c r="G106" s="42"/>
    </row>
    <row r="107" spans="1:7" x14ac:dyDescent="0.25">
      <c r="A107" s="25"/>
      <c r="B107" s="31"/>
      <c r="C107" s="26"/>
      <c r="D107" s="40"/>
      <c r="E107" s="26"/>
      <c r="F107" s="33"/>
      <c r="G107" s="42"/>
    </row>
    <row r="108" spans="1:7" x14ac:dyDescent="0.25">
      <c r="A108" s="25"/>
      <c r="B108" s="31"/>
      <c r="C108" s="26"/>
      <c r="D108" s="40"/>
      <c r="E108" s="26"/>
      <c r="F108" s="33"/>
      <c r="G108" s="42"/>
    </row>
    <row r="109" spans="1:7" x14ac:dyDescent="0.25">
      <c r="A109" s="25"/>
      <c r="B109" s="31"/>
      <c r="C109" s="26"/>
      <c r="D109" s="40"/>
      <c r="E109" s="26"/>
      <c r="F109" s="33"/>
      <c r="G109" s="42"/>
    </row>
    <row r="110" spans="1:7" x14ac:dyDescent="0.25">
      <c r="A110" s="25"/>
      <c r="B110" s="31"/>
      <c r="C110" s="26"/>
      <c r="D110" s="40"/>
      <c r="E110" s="26"/>
      <c r="F110" s="33"/>
      <c r="G110" s="42"/>
    </row>
    <row r="111" spans="1:7" x14ac:dyDescent="0.25">
      <c r="A111" s="25"/>
      <c r="B111" s="31"/>
      <c r="C111" s="26"/>
      <c r="D111" s="40"/>
      <c r="E111" s="26"/>
      <c r="F111" s="33"/>
      <c r="G111" s="42"/>
    </row>
    <row r="112" spans="1:7" x14ac:dyDescent="0.25">
      <c r="A112" s="25"/>
      <c r="B112" s="31"/>
      <c r="C112" s="26"/>
      <c r="D112" s="40"/>
      <c r="E112" s="26"/>
      <c r="F112" s="33"/>
      <c r="G112" s="42"/>
    </row>
    <row r="113" spans="1:7" x14ac:dyDescent="0.25">
      <c r="A113" s="25"/>
      <c r="B113" s="31"/>
      <c r="C113" s="26"/>
      <c r="D113" s="40"/>
      <c r="E113" s="26"/>
      <c r="F113" s="33"/>
      <c r="G113" s="42"/>
    </row>
    <row r="114" spans="1:7" x14ac:dyDescent="0.25">
      <c r="A114" s="25"/>
      <c r="B114" s="31"/>
      <c r="C114" s="26"/>
      <c r="D114" s="40"/>
      <c r="E114" s="26"/>
      <c r="F114" s="33"/>
      <c r="G114" s="42"/>
    </row>
    <row r="115" spans="1:7" x14ac:dyDescent="0.25">
      <c r="A115" s="25"/>
      <c r="B115" s="31"/>
      <c r="C115" s="26"/>
      <c r="D115" s="40"/>
      <c r="E115" s="26"/>
      <c r="F115" s="33"/>
      <c r="G115" s="42"/>
    </row>
    <row r="116" spans="1:7" x14ac:dyDescent="0.25">
      <c r="A116" s="25"/>
      <c r="B116" s="31"/>
      <c r="C116" s="26"/>
      <c r="D116" s="40"/>
      <c r="E116" s="26"/>
      <c r="F116" s="33"/>
      <c r="G116" s="42"/>
    </row>
    <row r="117" spans="1:7" x14ac:dyDescent="0.25">
      <c r="A117" s="25"/>
      <c r="B117" s="31"/>
      <c r="C117" s="26"/>
      <c r="D117" s="40"/>
      <c r="E117" s="26"/>
      <c r="F117" s="33"/>
      <c r="G117" s="42"/>
    </row>
    <row r="118" spans="1:7" x14ac:dyDescent="0.25">
      <c r="A118" s="25"/>
      <c r="B118" s="31"/>
      <c r="C118" s="26"/>
      <c r="D118" s="40"/>
      <c r="E118" s="26"/>
      <c r="F118" s="33"/>
      <c r="G118" s="42"/>
    </row>
    <row r="119" spans="1:7" x14ac:dyDescent="0.25">
      <c r="A119" s="25"/>
      <c r="B119" s="31"/>
      <c r="C119" s="26"/>
      <c r="D119" s="40"/>
      <c r="E119" s="26"/>
      <c r="F119" s="33"/>
      <c r="G119" s="42"/>
    </row>
    <row r="120" spans="1:7" x14ac:dyDescent="0.25">
      <c r="A120" s="25"/>
      <c r="B120" s="31"/>
      <c r="C120" s="26"/>
      <c r="D120" s="40"/>
      <c r="E120" s="26"/>
      <c r="F120" s="33"/>
      <c r="G120" s="42"/>
    </row>
    <row r="121" spans="1:7" x14ac:dyDescent="0.25">
      <c r="A121" s="25"/>
      <c r="B121" s="31"/>
      <c r="C121" s="26"/>
      <c r="D121" s="40"/>
      <c r="E121" s="26"/>
      <c r="F121" s="33"/>
      <c r="G121" s="42"/>
    </row>
    <row r="122" spans="1:7" x14ac:dyDescent="0.25">
      <c r="A122" s="25"/>
      <c r="B122" s="31"/>
      <c r="C122" s="26"/>
      <c r="D122" s="40"/>
      <c r="E122" s="26"/>
      <c r="F122" s="33"/>
      <c r="G122" s="42"/>
    </row>
    <row r="123" spans="1:7" x14ac:dyDescent="0.25">
      <c r="A123" s="25"/>
      <c r="B123" s="31"/>
      <c r="C123" s="26"/>
      <c r="D123" s="40"/>
      <c r="E123" s="26"/>
      <c r="F123" s="33"/>
      <c r="G123" s="42"/>
    </row>
    <row r="124" spans="1:7" x14ac:dyDescent="0.25">
      <c r="A124" s="25"/>
      <c r="B124" s="31"/>
      <c r="C124" s="26"/>
      <c r="D124" s="40"/>
      <c r="E124" s="26"/>
      <c r="F124" s="33"/>
      <c r="G124" s="42"/>
    </row>
    <row r="125" spans="1:7" x14ac:dyDescent="0.25">
      <c r="A125" s="25"/>
      <c r="B125" s="31"/>
      <c r="C125" s="26"/>
      <c r="D125" s="40"/>
      <c r="E125" s="26"/>
      <c r="F125" s="33"/>
      <c r="G125" s="42"/>
    </row>
    <row r="126" spans="1:7" x14ac:dyDescent="0.25">
      <c r="A126" s="25"/>
      <c r="B126" s="31"/>
      <c r="C126" s="26"/>
      <c r="D126" s="40"/>
      <c r="E126" s="26"/>
      <c r="F126" s="33"/>
      <c r="G126" s="42"/>
    </row>
    <row r="127" spans="1:7" x14ac:dyDescent="0.25">
      <c r="A127" s="25"/>
      <c r="B127" s="31"/>
      <c r="C127" s="26"/>
      <c r="D127" s="40"/>
      <c r="E127" s="26"/>
      <c r="F127" s="33"/>
      <c r="G127" s="42"/>
    </row>
    <row r="128" spans="1:7" x14ac:dyDescent="0.25">
      <c r="A128" s="25"/>
      <c r="B128" s="31"/>
      <c r="C128" s="26"/>
      <c r="D128" s="40"/>
      <c r="E128" s="26"/>
      <c r="F128" s="33"/>
      <c r="G128" s="42"/>
    </row>
    <row r="129" spans="1:7" x14ac:dyDescent="0.25">
      <c r="A129" s="25"/>
      <c r="B129" s="31"/>
      <c r="C129" s="26"/>
      <c r="D129" s="40"/>
      <c r="E129" s="26"/>
      <c r="F129" s="33"/>
      <c r="G129" s="42"/>
    </row>
    <row r="130" spans="1:7" x14ac:dyDescent="0.25">
      <c r="A130" s="25"/>
      <c r="B130" s="31"/>
      <c r="C130" s="26"/>
      <c r="D130" s="40"/>
      <c r="E130" s="26"/>
      <c r="F130" s="33"/>
      <c r="G130" s="42"/>
    </row>
  </sheetData>
  <sortState ref="A8:Q17">
    <sortCondition descending="1" ref="G8:G17"/>
  </sortState>
  <mergeCells count="2">
    <mergeCell ref="A1:I1"/>
    <mergeCell ref="A2:I2"/>
  </mergeCells>
  <conditionalFormatting sqref="B45:C46">
    <cfRule type="duplicateValues" dxfId="17" priority="1"/>
  </conditionalFormatting>
  <conditionalFormatting sqref="B40:C44 B47:C56">
    <cfRule type="duplicateValues" dxfId="16" priority="2"/>
  </conditionalFormatting>
  <pageMargins left="0.74803149606299213" right="7.874015748031496E-2" top="0.35433070866141736" bottom="0.31496062992125984" header="0.31496062992125984" footer="0.31496062992125984"/>
  <pageSetup paperSize="9" scale="75" fitToHeight="2" orientation="portrait" horizontalDpi="4294967292" verticalDpi="0" copies="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82"/>
  <sheetViews>
    <sheetView topLeftCell="A57" zoomScale="80" zoomScaleNormal="80" workbookViewId="0">
      <selection activeCell="H85" sqref="H85"/>
    </sheetView>
  </sheetViews>
  <sheetFormatPr defaultRowHeight="15" x14ac:dyDescent="0.25"/>
  <cols>
    <col min="1" max="1" width="5.140625" style="7" customWidth="1"/>
    <col min="2" max="2" width="29.28515625" style="30" customWidth="1"/>
    <col min="3" max="3" width="13.140625" style="11" customWidth="1"/>
    <col min="4" max="4" width="22" style="37" customWidth="1"/>
    <col min="5" max="5" width="20.28515625" style="11" customWidth="1"/>
    <col min="6" max="6" width="46.42578125" style="12" customWidth="1"/>
    <col min="7" max="7" width="17.28515625" style="56" customWidth="1"/>
    <col min="8" max="8" width="22.5703125" customWidth="1"/>
    <col min="9" max="9" width="46.28515625" style="55" customWidth="1"/>
    <col min="10" max="10" width="17.7109375" bestFit="1" customWidth="1"/>
    <col min="11" max="11" width="5.42578125" style="29" customWidth="1"/>
    <col min="12" max="12" width="21.28515625" style="88" customWidth="1"/>
  </cols>
  <sheetData>
    <row r="1" spans="1:12" s="8" customFormat="1" ht="18.75" customHeight="1" x14ac:dyDescent="0.25">
      <c r="A1" s="297" t="s">
        <v>411</v>
      </c>
      <c r="B1" s="297"/>
      <c r="C1" s="297"/>
      <c r="D1" s="297"/>
      <c r="E1" s="297"/>
      <c r="F1" s="297"/>
      <c r="G1" s="297"/>
      <c r="H1" s="297"/>
      <c r="I1" s="297"/>
      <c r="K1" s="19"/>
      <c r="L1" s="60"/>
    </row>
    <row r="2" spans="1:12" s="8" customFormat="1" ht="18.75" customHeight="1" x14ac:dyDescent="0.25">
      <c r="A2" s="297" t="s">
        <v>91</v>
      </c>
      <c r="B2" s="297"/>
      <c r="C2" s="297"/>
      <c r="D2" s="297"/>
      <c r="E2" s="297"/>
      <c r="F2" s="297"/>
      <c r="G2" s="297"/>
      <c r="H2" s="297"/>
      <c r="I2" s="297"/>
      <c r="K2" s="19"/>
      <c r="L2" s="60"/>
    </row>
    <row r="3" spans="1:12" s="8" customFormat="1" x14ac:dyDescent="0.25">
      <c r="B3" s="17"/>
      <c r="C3" s="22"/>
      <c r="D3" s="36"/>
      <c r="E3" s="17"/>
      <c r="F3" s="17"/>
      <c r="G3" s="53"/>
      <c r="H3" s="27"/>
      <c r="I3" s="17"/>
      <c r="K3" s="19"/>
      <c r="L3" s="60"/>
    </row>
    <row r="4" spans="1:12" s="32" customFormat="1" ht="36" customHeight="1" thickBot="1" x14ac:dyDescent="0.3">
      <c r="A4" s="18" t="s">
        <v>3</v>
      </c>
      <c r="B4" s="18" t="s">
        <v>323</v>
      </c>
      <c r="C4" s="21" t="s">
        <v>0</v>
      </c>
      <c r="D4" s="21" t="s">
        <v>4</v>
      </c>
      <c r="E4" s="18" t="s">
        <v>1</v>
      </c>
      <c r="F4" s="18" t="s">
        <v>2</v>
      </c>
      <c r="G4" s="52" t="s">
        <v>81</v>
      </c>
      <c r="H4" s="18" t="s">
        <v>79</v>
      </c>
      <c r="I4" s="54" t="s">
        <v>85</v>
      </c>
      <c r="K4" s="87"/>
      <c r="L4" s="86"/>
    </row>
    <row r="5" spans="1:12" s="8" customFormat="1" ht="18.75" customHeight="1" thickBot="1" x14ac:dyDescent="0.3">
      <c r="A5" s="178">
        <v>1</v>
      </c>
      <c r="B5" s="104" t="s">
        <v>234</v>
      </c>
      <c r="C5" s="180"/>
      <c r="D5" s="115" t="s">
        <v>678</v>
      </c>
      <c r="E5" s="178"/>
      <c r="F5" s="181" t="s">
        <v>677</v>
      </c>
      <c r="G5" s="176">
        <v>10000000</v>
      </c>
      <c r="H5" s="2" t="s">
        <v>117</v>
      </c>
      <c r="I5" s="50" t="s">
        <v>222</v>
      </c>
      <c r="K5" s="19"/>
      <c r="L5" s="60"/>
    </row>
    <row r="6" spans="1:12" s="8" customFormat="1" ht="18.75" customHeight="1" thickBot="1" x14ac:dyDescent="0.3">
      <c r="A6" s="178">
        <v>2</v>
      </c>
      <c r="B6" s="104" t="s">
        <v>676</v>
      </c>
      <c r="C6" s="180"/>
      <c r="D6" s="115" t="s">
        <v>675</v>
      </c>
      <c r="E6" s="178"/>
      <c r="F6" s="177" t="s">
        <v>674</v>
      </c>
      <c r="G6" s="176">
        <v>10000000</v>
      </c>
      <c r="H6" s="2" t="s">
        <v>117</v>
      </c>
      <c r="I6" s="50" t="s">
        <v>222</v>
      </c>
      <c r="K6" s="19"/>
      <c r="L6" s="60"/>
    </row>
    <row r="7" spans="1:12" s="8" customFormat="1" ht="18.75" customHeight="1" thickBot="1" x14ac:dyDescent="0.3">
      <c r="A7" s="178">
        <v>3</v>
      </c>
      <c r="B7" s="104" t="s">
        <v>673</v>
      </c>
      <c r="C7" s="180"/>
      <c r="D7" s="105" t="s">
        <v>350</v>
      </c>
      <c r="E7" s="178"/>
      <c r="F7" s="177" t="s">
        <v>672</v>
      </c>
      <c r="G7" s="176">
        <v>12000000</v>
      </c>
      <c r="H7" s="2" t="s">
        <v>117</v>
      </c>
      <c r="I7" s="50" t="s">
        <v>222</v>
      </c>
      <c r="K7" s="19"/>
      <c r="L7" s="60"/>
    </row>
    <row r="8" spans="1:12" s="8" customFormat="1" ht="18.75" customHeight="1" thickBot="1" x14ac:dyDescent="0.3">
      <c r="A8" s="178">
        <v>4</v>
      </c>
      <c r="B8" s="104" t="s">
        <v>671</v>
      </c>
      <c r="C8" s="180"/>
      <c r="D8" s="115" t="s">
        <v>670</v>
      </c>
      <c r="E8" s="178"/>
      <c r="F8" s="177" t="s">
        <v>669</v>
      </c>
      <c r="G8" s="176">
        <v>10000000</v>
      </c>
      <c r="H8" s="2" t="s">
        <v>117</v>
      </c>
      <c r="I8" s="50" t="s">
        <v>222</v>
      </c>
      <c r="K8" s="19"/>
      <c r="L8" s="60"/>
    </row>
    <row r="9" spans="1:12" s="8" customFormat="1" ht="18.75" customHeight="1" thickBot="1" x14ac:dyDescent="0.3">
      <c r="A9" s="178">
        <v>5</v>
      </c>
      <c r="B9" s="104" t="s">
        <v>668</v>
      </c>
      <c r="C9" s="180"/>
      <c r="D9" s="115" t="s">
        <v>667</v>
      </c>
      <c r="E9" s="178"/>
      <c r="F9" s="177" t="s">
        <v>666</v>
      </c>
      <c r="G9" s="176">
        <v>25500000</v>
      </c>
      <c r="H9" s="2" t="s">
        <v>117</v>
      </c>
      <c r="I9" s="50" t="s">
        <v>222</v>
      </c>
      <c r="K9" s="19"/>
      <c r="L9" s="60"/>
    </row>
    <row r="10" spans="1:12" s="8" customFormat="1" ht="18.75" customHeight="1" thickBot="1" x14ac:dyDescent="0.3">
      <c r="A10" s="178">
        <v>6</v>
      </c>
      <c r="B10" s="104" t="s">
        <v>665</v>
      </c>
      <c r="C10" s="180"/>
      <c r="D10" s="115" t="s">
        <v>233</v>
      </c>
      <c r="E10" s="178"/>
      <c r="F10" s="177" t="s">
        <v>664</v>
      </c>
      <c r="G10" s="176">
        <v>10000000</v>
      </c>
      <c r="H10" s="2" t="s">
        <v>117</v>
      </c>
      <c r="I10" s="50" t="s">
        <v>222</v>
      </c>
      <c r="K10" s="19"/>
      <c r="L10" s="60"/>
    </row>
    <row r="11" spans="1:12" s="8" customFormat="1" ht="18.75" customHeight="1" thickBot="1" x14ac:dyDescent="0.3">
      <c r="A11" s="178">
        <v>7</v>
      </c>
      <c r="B11" s="104" t="s">
        <v>663</v>
      </c>
      <c r="C11" s="180"/>
      <c r="D11" s="115" t="s">
        <v>662</v>
      </c>
      <c r="E11" s="178"/>
      <c r="F11" s="181" t="s">
        <v>661</v>
      </c>
      <c r="G11" s="176">
        <v>10000000</v>
      </c>
      <c r="H11" s="2" t="s">
        <v>117</v>
      </c>
      <c r="I11" s="50" t="s">
        <v>222</v>
      </c>
      <c r="K11" s="19"/>
      <c r="L11" s="60"/>
    </row>
    <row r="12" spans="1:12" s="8" customFormat="1" ht="18.75" customHeight="1" thickBot="1" x14ac:dyDescent="0.3">
      <c r="A12" s="178">
        <v>8</v>
      </c>
      <c r="B12" s="104" t="s">
        <v>660</v>
      </c>
      <c r="C12" s="180"/>
      <c r="D12" s="187" t="s">
        <v>659</v>
      </c>
      <c r="E12" s="178"/>
      <c r="F12" s="177" t="s">
        <v>658</v>
      </c>
      <c r="G12" s="176">
        <v>10000000</v>
      </c>
      <c r="H12" s="2" t="s">
        <v>117</v>
      </c>
      <c r="I12" s="50" t="s">
        <v>222</v>
      </c>
      <c r="K12" s="19"/>
      <c r="L12" s="60"/>
    </row>
    <row r="13" spans="1:12" s="8" customFormat="1" ht="18.75" customHeight="1" thickBot="1" x14ac:dyDescent="0.3">
      <c r="A13" s="178">
        <v>9</v>
      </c>
      <c r="B13" s="104" t="s">
        <v>657</v>
      </c>
      <c r="C13" s="180"/>
      <c r="D13" s="115" t="s">
        <v>656</v>
      </c>
      <c r="E13" s="178"/>
      <c r="F13" s="177" t="s">
        <v>655</v>
      </c>
      <c r="G13" s="176">
        <v>10000000</v>
      </c>
      <c r="H13" s="2" t="s">
        <v>117</v>
      </c>
      <c r="I13" s="50" t="s">
        <v>222</v>
      </c>
      <c r="K13" s="19"/>
      <c r="L13" s="60"/>
    </row>
    <row r="14" spans="1:12" s="8" customFormat="1" ht="18.75" customHeight="1" thickBot="1" x14ac:dyDescent="0.3">
      <c r="A14" s="178">
        <v>10</v>
      </c>
      <c r="B14" s="104" t="s">
        <v>654</v>
      </c>
      <c r="C14" s="180"/>
      <c r="D14" s="115" t="s">
        <v>221</v>
      </c>
      <c r="E14" s="178"/>
      <c r="F14" s="177" t="s">
        <v>653</v>
      </c>
      <c r="G14" s="176">
        <v>10000000</v>
      </c>
      <c r="H14" s="2" t="s">
        <v>117</v>
      </c>
      <c r="I14" s="50" t="s">
        <v>222</v>
      </c>
      <c r="K14" s="19"/>
      <c r="L14" s="60"/>
    </row>
    <row r="15" spans="1:12" s="8" customFormat="1" ht="18.75" customHeight="1" thickBot="1" x14ac:dyDescent="0.3">
      <c r="A15" s="178">
        <v>11</v>
      </c>
      <c r="B15" s="104" t="s">
        <v>347</v>
      </c>
      <c r="C15" s="180"/>
      <c r="D15" s="115" t="s">
        <v>215</v>
      </c>
      <c r="E15" s="178"/>
      <c r="F15" s="177" t="s">
        <v>652</v>
      </c>
      <c r="G15" s="176">
        <v>15000000</v>
      </c>
      <c r="H15" s="2" t="s">
        <v>117</v>
      </c>
      <c r="I15" s="50" t="s">
        <v>222</v>
      </c>
      <c r="K15" s="19"/>
      <c r="L15" s="60"/>
    </row>
    <row r="16" spans="1:12" s="8" customFormat="1" ht="18.75" customHeight="1" thickBot="1" x14ac:dyDescent="0.3">
      <c r="A16" s="185">
        <v>12</v>
      </c>
      <c r="B16" s="107" t="s">
        <v>651</v>
      </c>
      <c r="C16" s="180"/>
      <c r="D16" s="178" t="s">
        <v>650</v>
      </c>
      <c r="E16" s="185"/>
      <c r="F16" s="177" t="s">
        <v>649</v>
      </c>
      <c r="G16" s="184">
        <v>15000000</v>
      </c>
      <c r="H16" s="2" t="s">
        <v>117</v>
      </c>
      <c r="I16" s="50" t="s">
        <v>222</v>
      </c>
      <c r="K16" s="19"/>
      <c r="L16" s="60"/>
    </row>
    <row r="17" spans="1:12" s="8" customFormat="1" ht="18.75" customHeight="1" thickBot="1" x14ac:dyDescent="0.3">
      <c r="A17" s="178">
        <v>13</v>
      </c>
      <c r="B17" s="104" t="s">
        <v>648</v>
      </c>
      <c r="C17" s="180"/>
      <c r="D17" s="179" t="s">
        <v>647</v>
      </c>
      <c r="E17" s="178"/>
      <c r="F17" s="177" t="s">
        <v>646</v>
      </c>
      <c r="G17" s="176">
        <v>10000000</v>
      </c>
      <c r="H17" s="2" t="s">
        <v>117</v>
      </c>
      <c r="I17" s="50" t="s">
        <v>222</v>
      </c>
      <c r="K17" s="19"/>
      <c r="L17" s="60"/>
    </row>
    <row r="18" spans="1:12" s="8" customFormat="1" ht="18.75" customHeight="1" thickBot="1" x14ac:dyDescent="0.3">
      <c r="A18" s="178">
        <v>14</v>
      </c>
      <c r="B18" s="104" t="s">
        <v>645</v>
      </c>
      <c r="C18" s="180"/>
      <c r="D18" s="179" t="s">
        <v>644</v>
      </c>
      <c r="E18" s="178"/>
      <c r="F18" s="177" t="s">
        <v>643</v>
      </c>
      <c r="G18" s="176">
        <v>12000000</v>
      </c>
      <c r="H18" s="2" t="s">
        <v>117</v>
      </c>
      <c r="I18" s="50" t="s">
        <v>222</v>
      </c>
      <c r="K18" s="19"/>
      <c r="L18" s="60"/>
    </row>
    <row r="19" spans="1:12" s="8" customFormat="1" ht="18.75" customHeight="1" thickBot="1" x14ac:dyDescent="0.3">
      <c r="A19" s="178">
        <v>15</v>
      </c>
      <c r="B19" s="104" t="s">
        <v>642</v>
      </c>
      <c r="C19" s="180"/>
      <c r="D19" s="179" t="s">
        <v>641</v>
      </c>
      <c r="E19" s="178"/>
      <c r="F19" s="177" t="s">
        <v>640</v>
      </c>
      <c r="G19" s="176">
        <v>10000000</v>
      </c>
      <c r="H19" s="2" t="s">
        <v>117</v>
      </c>
      <c r="I19" s="50" t="s">
        <v>222</v>
      </c>
      <c r="K19" s="19"/>
      <c r="L19" s="60"/>
    </row>
    <row r="20" spans="1:12" s="8" customFormat="1" ht="18.75" customHeight="1" thickBot="1" x14ac:dyDescent="0.3">
      <c r="A20" s="178">
        <v>16</v>
      </c>
      <c r="B20" s="104" t="s">
        <v>639</v>
      </c>
      <c r="C20" s="180"/>
      <c r="D20" s="187" t="s">
        <v>225</v>
      </c>
      <c r="E20" s="178"/>
      <c r="F20" s="177" t="s">
        <v>638</v>
      </c>
      <c r="G20" s="176">
        <v>19500000</v>
      </c>
      <c r="H20" s="2" t="s">
        <v>117</v>
      </c>
      <c r="I20" s="50" t="s">
        <v>222</v>
      </c>
      <c r="K20" s="19"/>
      <c r="L20" s="60"/>
    </row>
    <row r="21" spans="1:12" s="8" customFormat="1" ht="18.75" customHeight="1" thickBot="1" x14ac:dyDescent="0.3">
      <c r="A21" s="178">
        <v>17</v>
      </c>
      <c r="B21" s="104" t="s">
        <v>217</v>
      </c>
      <c r="C21" s="180"/>
      <c r="D21" s="115" t="s">
        <v>218</v>
      </c>
      <c r="E21" s="178"/>
      <c r="F21" s="177" t="s">
        <v>637</v>
      </c>
      <c r="G21" s="176">
        <v>11500000</v>
      </c>
      <c r="H21" s="2" t="s">
        <v>117</v>
      </c>
      <c r="I21" s="50" t="s">
        <v>222</v>
      </c>
      <c r="K21" s="19"/>
      <c r="L21" s="60"/>
    </row>
    <row r="22" spans="1:12" s="8" customFormat="1" ht="18.75" customHeight="1" thickBot="1" x14ac:dyDescent="0.3">
      <c r="A22" s="178">
        <v>18</v>
      </c>
      <c r="B22" s="104" t="s">
        <v>636</v>
      </c>
      <c r="C22" s="180"/>
      <c r="D22" s="179" t="s">
        <v>635</v>
      </c>
      <c r="E22" s="178"/>
      <c r="F22" s="177" t="s">
        <v>634</v>
      </c>
      <c r="G22" s="176">
        <v>10000000</v>
      </c>
      <c r="H22" s="2" t="s">
        <v>117</v>
      </c>
      <c r="I22" s="50" t="s">
        <v>222</v>
      </c>
      <c r="K22" s="19"/>
      <c r="L22" s="60"/>
    </row>
    <row r="23" spans="1:12" s="8" customFormat="1" ht="18.75" customHeight="1" thickBot="1" x14ac:dyDescent="0.3">
      <c r="A23" s="178">
        <v>19</v>
      </c>
      <c r="B23" s="104" t="s">
        <v>633</v>
      </c>
      <c r="C23" s="180"/>
      <c r="D23" s="179" t="s">
        <v>213</v>
      </c>
      <c r="E23" s="178"/>
      <c r="F23" s="177" t="s">
        <v>632</v>
      </c>
      <c r="G23" s="176">
        <v>10000000</v>
      </c>
      <c r="H23" s="2" t="s">
        <v>117</v>
      </c>
      <c r="I23" s="50" t="s">
        <v>222</v>
      </c>
      <c r="K23" s="19"/>
      <c r="L23" s="60"/>
    </row>
    <row r="24" spans="1:12" s="8" customFormat="1" ht="18.75" customHeight="1" thickBot="1" x14ac:dyDescent="0.3">
      <c r="A24" s="178">
        <v>20</v>
      </c>
      <c r="B24" s="104" t="s">
        <v>631</v>
      </c>
      <c r="C24" s="180"/>
      <c r="D24" s="179" t="s">
        <v>241</v>
      </c>
      <c r="E24" s="178"/>
      <c r="F24" s="177" t="s">
        <v>630</v>
      </c>
      <c r="G24" s="176">
        <v>10000000</v>
      </c>
      <c r="H24" s="2" t="s">
        <v>117</v>
      </c>
      <c r="I24" s="50" t="s">
        <v>222</v>
      </c>
      <c r="K24" s="19"/>
      <c r="L24" s="60"/>
    </row>
    <row r="25" spans="1:12" s="8" customFormat="1" ht="18.75" customHeight="1" thickBot="1" x14ac:dyDescent="0.3">
      <c r="A25" s="185">
        <v>21</v>
      </c>
      <c r="B25" s="107" t="s">
        <v>629</v>
      </c>
      <c r="C25" s="180"/>
      <c r="D25" s="186" t="s">
        <v>628</v>
      </c>
      <c r="E25" s="185"/>
      <c r="F25" s="177" t="s">
        <v>627</v>
      </c>
      <c r="G25" s="184">
        <v>10100000</v>
      </c>
      <c r="H25" s="2" t="s">
        <v>117</v>
      </c>
      <c r="I25" s="50" t="s">
        <v>222</v>
      </c>
      <c r="K25" s="19"/>
      <c r="L25" s="60"/>
    </row>
    <row r="26" spans="1:12" s="8" customFormat="1" ht="18.75" customHeight="1" thickBot="1" x14ac:dyDescent="0.3">
      <c r="A26" s="178">
        <v>22</v>
      </c>
      <c r="B26" s="104" t="s">
        <v>626</v>
      </c>
      <c r="C26" s="180"/>
      <c r="D26" s="179" t="s">
        <v>625</v>
      </c>
      <c r="E26" s="178"/>
      <c r="F26" s="181" t="s">
        <v>624</v>
      </c>
      <c r="G26" s="176">
        <v>10000000</v>
      </c>
      <c r="H26" s="2" t="s">
        <v>117</v>
      </c>
      <c r="I26" s="50" t="s">
        <v>222</v>
      </c>
      <c r="K26" s="19"/>
      <c r="L26" s="60"/>
    </row>
    <row r="27" spans="1:12" s="8" customFormat="1" ht="18.75" customHeight="1" thickBot="1" x14ac:dyDescent="0.3">
      <c r="A27" s="178">
        <v>23</v>
      </c>
      <c r="B27" s="104" t="s">
        <v>623</v>
      </c>
      <c r="C27" s="180"/>
      <c r="D27" s="179" t="s">
        <v>353</v>
      </c>
      <c r="E27" s="178"/>
      <c r="F27" s="177" t="s">
        <v>622</v>
      </c>
      <c r="G27" s="176">
        <v>10000000</v>
      </c>
      <c r="H27" s="2" t="s">
        <v>117</v>
      </c>
      <c r="I27" s="50" t="s">
        <v>222</v>
      </c>
      <c r="K27" s="19"/>
      <c r="L27" s="60"/>
    </row>
    <row r="28" spans="1:12" s="8" customFormat="1" ht="18.75" customHeight="1" thickBot="1" x14ac:dyDescent="0.3">
      <c r="A28" s="178">
        <v>24</v>
      </c>
      <c r="B28" s="104" t="s">
        <v>621</v>
      </c>
      <c r="C28" s="180"/>
      <c r="D28" s="179" t="s">
        <v>620</v>
      </c>
      <c r="E28" s="178"/>
      <c r="F28" s="177" t="s">
        <v>619</v>
      </c>
      <c r="G28" s="176">
        <v>10000000</v>
      </c>
      <c r="H28" s="2" t="s">
        <v>117</v>
      </c>
      <c r="I28" s="50" t="s">
        <v>222</v>
      </c>
      <c r="K28" s="19"/>
      <c r="L28" s="60"/>
    </row>
    <row r="29" spans="1:12" s="8" customFormat="1" ht="18.75" customHeight="1" thickBot="1" x14ac:dyDescent="0.3">
      <c r="A29" s="178">
        <v>25</v>
      </c>
      <c r="B29" s="104" t="s">
        <v>618</v>
      </c>
      <c r="C29" s="180"/>
      <c r="D29" s="179" t="s">
        <v>617</v>
      </c>
      <c r="E29" s="178"/>
      <c r="F29" s="177" t="s">
        <v>616</v>
      </c>
      <c r="G29" s="176">
        <v>10000000</v>
      </c>
      <c r="H29" s="2" t="s">
        <v>117</v>
      </c>
      <c r="I29" s="50" t="s">
        <v>222</v>
      </c>
      <c r="K29" s="19"/>
      <c r="L29" s="60"/>
    </row>
    <row r="30" spans="1:12" s="8" customFormat="1" ht="18.75" customHeight="1" thickBot="1" x14ac:dyDescent="0.3">
      <c r="A30" s="178">
        <v>26</v>
      </c>
      <c r="B30" s="104" t="s">
        <v>615</v>
      </c>
      <c r="C30" s="180"/>
      <c r="D30" s="179" t="s">
        <v>238</v>
      </c>
      <c r="E30" s="178"/>
      <c r="F30" s="177" t="s">
        <v>614</v>
      </c>
      <c r="G30" s="176">
        <v>17640000</v>
      </c>
      <c r="H30" s="2" t="s">
        <v>117</v>
      </c>
      <c r="I30" s="50" t="s">
        <v>222</v>
      </c>
      <c r="K30" s="19"/>
      <c r="L30" s="60"/>
    </row>
    <row r="31" spans="1:12" s="8" customFormat="1" ht="18.75" customHeight="1" thickBot="1" x14ac:dyDescent="0.3">
      <c r="A31" s="178">
        <v>27</v>
      </c>
      <c r="B31" s="104" t="s">
        <v>613</v>
      </c>
      <c r="C31" s="180"/>
      <c r="D31" s="179" t="s">
        <v>612</v>
      </c>
      <c r="E31" s="178"/>
      <c r="F31" s="177" t="s">
        <v>611</v>
      </c>
      <c r="G31" s="176">
        <v>13000000</v>
      </c>
      <c r="H31" s="2" t="s">
        <v>117</v>
      </c>
      <c r="I31" s="50" t="s">
        <v>222</v>
      </c>
      <c r="K31" s="19"/>
      <c r="L31" s="60"/>
    </row>
    <row r="32" spans="1:12" s="8" customFormat="1" ht="18.75" customHeight="1" thickBot="1" x14ac:dyDescent="0.3">
      <c r="A32" s="178">
        <v>28</v>
      </c>
      <c r="B32" s="104" t="s">
        <v>610</v>
      </c>
      <c r="C32" s="180"/>
      <c r="D32" s="179" t="s">
        <v>609</v>
      </c>
      <c r="E32" s="178"/>
      <c r="F32" s="177" t="s">
        <v>608</v>
      </c>
      <c r="G32" s="176">
        <v>10000000</v>
      </c>
      <c r="H32" s="2" t="s">
        <v>117</v>
      </c>
      <c r="I32" s="50" t="s">
        <v>222</v>
      </c>
      <c r="K32" s="19"/>
      <c r="L32" s="60"/>
    </row>
    <row r="33" spans="1:12" s="8" customFormat="1" ht="18.75" customHeight="1" thickBot="1" x14ac:dyDescent="0.3">
      <c r="A33" s="178">
        <v>29</v>
      </c>
      <c r="B33" s="104" t="s">
        <v>607</v>
      </c>
      <c r="C33" s="180"/>
      <c r="D33" s="179" t="s">
        <v>352</v>
      </c>
      <c r="E33" s="178"/>
      <c r="F33" s="181" t="s">
        <v>606</v>
      </c>
      <c r="G33" s="176">
        <v>10000000</v>
      </c>
      <c r="H33" s="2" t="s">
        <v>117</v>
      </c>
      <c r="I33" s="50" t="s">
        <v>222</v>
      </c>
      <c r="K33" s="19"/>
      <c r="L33" s="60"/>
    </row>
    <row r="34" spans="1:12" s="8" customFormat="1" ht="18.75" customHeight="1" thickBot="1" x14ac:dyDescent="0.3">
      <c r="A34" s="178">
        <v>30</v>
      </c>
      <c r="B34" s="104" t="s">
        <v>605</v>
      </c>
      <c r="C34" s="180"/>
      <c r="D34" s="179" t="s">
        <v>229</v>
      </c>
      <c r="E34" s="178"/>
      <c r="F34" s="177" t="s">
        <v>604</v>
      </c>
      <c r="G34" s="176">
        <v>10000000</v>
      </c>
      <c r="H34" s="2" t="s">
        <v>117</v>
      </c>
      <c r="I34" s="50" t="s">
        <v>222</v>
      </c>
      <c r="K34" s="19"/>
      <c r="L34" s="60"/>
    </row>
    <row r="35" spans="1:12" s="8" customFormat="1" ht="18.75" customHeight="1" x14ac:dyDescent="0.25">
      <c r="A35" s="178">
        <v>31</v>
      </c>
      <c r="B35" s="104" t="s">
        <v>603</v>
      </c>
      <c r="C35" s="180"/>
      <c r="D35" s="179" t="s">
        <v>219</v>
      </c>
      <c r="E35" s="178"/>
      <c r="F35" s="183" t="s">
        <v>602</v>
      </c>
      <c r="G35" s="176">
        <v>10000000</v>
      </c>
      <c r="H35" s="2" t="s">
        <v>117</v>
      </c>
      <c r="I35" s="50" t="s">
        <v>222</v>
      </c>
      <c r="K35" s="19"/>
      <c r="L35" s="60"/>
    </row>
    <row r="36" spans="1:12" s="8" customFormat="1" ht="18.75" customHeight="1" thickBot="1" x14ac:dyDescent="0.3">
      <c r="A36" s="178">
        <v>32</v>
      </c>
      <c r="B36" s="104" t="s">
        <v>601</v>
      </c>
      <c r="C36" s="180"/>
      <c r="D36" s="179" t="s">
        <v>42</v>
      </c>
      <c r="E36" s="178"/>
      <c r="F36" s="182" t="s">
        <v>600</v>
      </c>
      <c r="G36" s="176">
        <v>17269000</v>
      </c>
      <c r="H36" s="2" t="s">
        <v>117</v>
      </c>
      <c r="I36" s="50" t="s">
        <v>222</v>
      </c>
      <c r="K36" s="19"/>
      <c r="L36" s="60"/>
    </row>
    <row r="37" spans="1:12" s="8" customFormat="1" ht="18.75" customHeight="1" thickBot="1" x14ac:dyDescent="0.3">
      <c r="A37" s="178">
        <v>33</v>
      </c>
      <c r="B37" s="104" t="s">
        <v>599</v>
      </c>
      <c r="C37" s="180"/>
      <c r="D37" s="179" t="s">
        <v>598</v>
      </c>
      <c r="E37" s="178"/>
      <c r="F37" s="182" t="s">
        <v>597</v>
      </c>
      <c r="G37" s="176">
        <v>17269000</v>
      </c>
      <c r="H37" s="2" t="s">
        <v>117</v>
      </c>
      <c r="I37" s="50" t="s">
        <v>222</v>
      </c>
      <c r="K37" s="19"/>
      <c r="L37" s="60"/>
    </row>
    <row r="38" spans="1:12" s="8" customFormat="1" ht="18.75" customHeight="1" thickBot="1" x14ac:dyDescent="0.3">
      <c r="A38" s="178">
        <v>34</v>
      </c>
      <c r="B38" s="104" t="s">
        <v>596</v>
      </c>
      <c r="C38" s="180"/>
      <c r="D38" s="179" t="s">
        <v>595</v>
      </c>
      <c r="E38" s="178"/>
      <c r="F38" s="182" t="s">
        <v>594</v>
      </c>
      <c r="G38" s="176">
        <v>20000000</v>
      </c>
      <c r="H38" s="2" t="s">
        <v>117</v>
      </c>
      <c r="I38" s="50" t="s">
        <v>222</v>
      </c>
      <c r="K38" s="19"/>
      <c r="L38" s="60"/>
    </row>
    <row r="39" spans="1:12" s="8" customFormat="1" ht="18.75" customHeight="1" thickBot="1" x14ac:dyDescent="0.3">
      <c r="A39" s="178">
        <v>35</v>
      </c>
      <c r="B39" s="104" t="s">
        <v>593</v>
      </c>
      <c r="C39" s="180"/>
      <c r="D39" s="179" t="s">
        <v>592</v>
      </c>
      <c r="E39" s="178"/>
      <c r="F39" s="177" t="s">
        <v>591</v>
      </c>
      <c r="G39" s="176">
        <v>12000000</v>
      </c>
      <c r="H39" s="2" t="s">
        <v>117</v>
      </c>
      <c r="I39" s="50" t="s">
        <v>222</v>
      </c>
      <c r="K39" s="19"/>
      <c r="L39" s="60"/>
    </row>
    <row r="40" spans="1:12" s="8" customFormat="1" ht="18.75" customHeight="1" thickBot="1" x14ac:dyDescent="0.3">
      <c r="A40" s="178">
        <v>36</v>
      </c>
      <c r="B40" s="104" t="s">
        <v>590</v>
      </c>
      <c r="C40" s="180"/>
      <c r="D40" s="179" t="s">
        <v>211</v>
      </c>
      <c r="E40" s="178"/>
      <c r="F40" s="177" t="s">
        <v>589</v>
      </c>
      <c r="G40" s="176">
        <v>37472000</v>
      </c>
      <c r="H40" s="2" t="s">
        <v>117</v>
      </c>
      <c r="I40" s="50" t="s">
        <v>222</v>
      </c>
      <c r="K40" s="19"/>
      <c r="L40" s="60"/>
    </row>
    <row r="41" spans="1:12" s="8" customFormat="1" ht="18.75" customHeight="1" thickBot="1" x14ac:dyDescent="0.3">
      <c r="A41" s="178">
        <v>37</v>
      </c>
      <c r="B41" s="104" t="s">
        <v>588</v>
      </c>
      <c r="C41" s="180"/>
      <c r="D41" s="179" t="s">
        <v>587</v>
      </c>
      <c r="E41" s="178"/>
      <c r="F41" s="181" t="s">
        <v>586</v>
      </c>
      <c r="G41" s="176">
        <v>10000000</v>
      </c>
      <c r="H41" s="2" t="s">
        <v>117</v>
      </c>
      <c r="I41" s="50" t="s">
        <v>222</v>
      </c>
      <c r="K41" s="19"/>
      <c r="L41" s="60"/>
    </row>
    <row r="42" spans="1:12" s="8" customFormat="1" ht="18.75" customHeight="1" thickBot="1" x14ac:dyDescent="0.3">
      <c r="A42" s="178">
        <v>38</v>
      </c>
      <c r="B42" s="104" t="s">
        <v>585</v>
      </c>
      <c r="C42" s="180"/>
      <c r="D42" s="179" t="s">
        <v>214</v>
      </c>
      <c r="E42" s="178"/>
      <c r="F42" s="177" t="s">
        <v>584</v>
      </c>
      <c r="G42" s="176">
        <v>20000000</v>
      </c>
      <c r="H42" s="2" t="s">
        <v>117</v>
      </c>
      <c r="I42" s="50" t="s">
        <v>222</v>
      </c>
      <c r="K42" s="19"/>
      <c r="L42" s="60"/>
    </row>
    <row r="43" spans="1:12" s="8" customFormat="1" ht="18.75" customHeight="1" x14ac:dyDescent="0.25">
      <c r="A43" s="2"/>
      <c r="B43" s="79"/>
      <c r="C43" s="80"/>
      <c r="D43" s="81"/>
      <c r="E43" s="82"/>
      <c r="F43" s="79"/>
      <c r="G43" s="76"/>
      <c r="H43" s="2"/>
      <c r="I43" s="50"/>
      <c r="J43" s="95">
        <f>SUM(G5:G43)</f>
        <v>495250000</v>
      </c>
      <c r="K43" s="19">
        <v>38</v>
      </c>
      <c r="L43" s="60"/>
    </row>
    <row r="44" spans="1:12" s="8" customFormat="1" ht="18.75" customHeight="1" x14ac:dyDescent="0.25">
      <c r="A44" s="2">
        <v>1</v>
      </c>
      <c r="B44" s="119" t="s">
        <v>223</v>
      </c>
      <c r="C44" s="180"/>
      <c r="D44" s="120" t="s">
        <v>224</v>
      </c>
      <c r="E44" s="180"/>
      <c r="F44" s="148" t="s">
        <v>1061</v>
      </c>
      <c r="G44" s="214">
        <v>47750000</v>
      </c>
      <c r="H44" s="2" t="s">
        <v>117</v>
      </c>
      <c r="I44" s="50" t="s">
        <v>82</v>
      </c>
      <c r="J44" s="95"/>
      <c r="K44" s="19"/>
      <c r="L44" s="60"/>
    </row>
    <row r="45" spans="1:12" s="8" customFormat="1" ht="18.75" customHeight="1" x14ac:dyDescent="0.25">
      <c r="A45" s="2">
        <v>2</v>
      </c>
      <c r="B45" s="119" t="s">
        <v>1062</v>
      </c>
      <c r="C45" s="180"/>
      <c r="D45" s="113" t="s">
        <v>226</v>
      </c>
      <c r="E45" s="180"/>
      <c r="F45" s="148" t="s">
        <v>1063</v>
      </c>
      <c r="G45" s="214">
        <v>15750000</v>
      </c>
      <c r="H45" s="2" t="s">
        <v>117</v>
      </c>
      <c r="I45" s="50" t="s">
        <v>82</v>
      </c>
      <c r="J45" s="95"/>
      <c r="K45" s="19"/>
      <c r="L45" s="60"/>
    </row>
    <row r="46" spans="1:12" s="8" customFormat="1" ht="18.75" customHeight="1" x14ac:dyDescent="0.25">
      <c r="A46" s="2">
        <v>3</v>
      </c>
      <c r="B46" s="119" t="s">
        <v>1064</v>
      </c>
      <c r="C46" s="180"/>
      <c r="D46" s="120" t="s">
        <v>240</v>
      </c>
      <c r="E46" s="180"/>
      <c r="F46" s="148" t="s">
        <v>1065</v>
      </c>
      <c r="G46" s="214">
        <v>15750000</v>
      </c>
      <c r="H46" s="2" t="s">
        <v>117</v>
      </c>
      <c r="I46" s="50" t="s">
        <v>82</v>
      </c>
      <c r="J46" s="95"/>
      <c r="K46" s="19"/>
      <c r="L46" s="60"/>
    </row>
    <row r="47" spans="1:12" s="8" customFormat="1" ht="18.75" customHeight="1" x14ac:dyDescent="0.25">
      <c r="A47" s="2">
        <v>4</v>
      </c>
      <c r="B47" s="119" t="s">
        <v>227</v>
      </c>
      <c r="C47" s="180"/>
      <c r="D47" s="120" t="s">
        <v>49</v>
      </c>
      <c r="E47" s="180"/>
      <c r="F47" s="148" t="s">
        <v>1066</v>
      </c>
      <c r="G47" s="214">
        <v>15750000</v>
      </c>
      <c r="H47" s="2" t="s">
        <v>117</v>
      </c>
      <c r="I47" s="50" t="s">
        <v>82</v>
      </c>
      <c r="J47" s="95"/>
      <c r="K47" s="19"/>
      <c r="L47" s="60"/>
    </row>
    <row r="48" spans="1:12" s="8" customFormat="1" ht="18.75" customHeight="1" x14ac:dyDescent="0.25">
      <c r="A48" s="2">
        <v>5</v>
      </c>
      <c r="B48" s="119" t="s">
        <v>1067</v>
      </c>
      <c r="C48" s="180"/>
      <c r="D48" s="120" t="s">
        <v>212</v>
      </c>
      <c r="E48" s="180"/>
      <c r="F48" s="148" t="s">
        <v>1068</v>
      </c>
      <c r="G48" s="214">
        <v>15750000</v>
      </c>
      <c r="H48" s="2" t="s">
        <v>117</v>
      </c>
      <c r="I48" s="50" t="s">
        <v>82</v>
      </c>
      <c r="J48" s="95"/>
      <c r="K48" s="19"/>
      <c r="L48" s="60"/>
    </row>
    <row r="49" spans="1:12" s="8" customFormat="1" ht="18.75" customHeight="1" x14ac:dyDescent="0.25">
      <c r="A49" s="2">
        <v>6</v>
      </c>
      <c r="B49" s="119" t="s">
        <v>330</v>
      </c>
      <c r="C49" s="180"/>
      <c r="D49" s="120" t="s">
        <v>228</v>
      </c>
      <c r="E49" s="180"/>
      <c r="F49" s="148" t="s">
        <v>1069</v>
      </c>
      <c r="G49" s="214">
        <v>15750000</v>
      </c>
      <c r="H49" s="2" t="s">
        <v>117</v>
      </c>
      <c r="I49" s="50" t="s">
        <v>82</v>
      </c>
      <c r="J49" s="95"/>
      <c r="K49" s="19"/>
      <c r="L49" s="60"/>
    </row>
    <row r="50" spans="1:12" s="8" customFormat="1" ht="18.75" customHeight="1" x14ac:dyDescent="0.25">
      <c r="A50" s="2">
        <v>7</v>
      </c>
      <c r="B50" s="119" t="s">
        <v>348</v>
      </c>
      <c r="C50" s="180"/>
      <c r="D50" s="120" t="s">
        <v>351</v>
      </c>
      <c r="E50" s="180"/>
      <c r="F50" s="148" t="s">
        <v>1070</v>
      </c>
      <c r="G50" s="214">
        <v>10000000</v>
      </c>
      <c r="H50" s="2" t="s">
        <v>117</v>
      </c>
      <c r="I50" s="50" t="s">
        <v>82</v>
      </c>
      <c r="J50" s="95"/>
      <c r="K50" s="19"/>
      <c r="L50" s="60"/>
    </row>
    <row r="51" spans="1:12" s="8" customFormat="1" ht="18.75" customHeight="1" x14ac:dyDescent="0.25">
      <c r="A51" s="2">
        <v>8</v>
      </c>
      <c r="B51" s="119" t="s">
        <v>1071</v>
      </c>
      <c r="C51" s="180"/>
      <c r="D51" s="120" t="s">
        <v>231</v>
      </c>
      <c r="E51" s="180"/>
      <c r="F51" s="148" t="s">
        <v>1072</v>
      </c>
      <c r="G51" s="214">
        <v>10000000</v>
      </c>
      <c r="H51" s="2" t="s">
        <v>117</v>
      </c>
      <c r="I51" s="50" t="s">
        <v>82</v>
      </c>
      <c r="J51" s="95"/>
      <c r="K51" s="19"/>
      <c r="L51" s="60"/>
    </row>
    <row r="52" spans="1:12" s="8" customFormat="1" ht="18.75" customHeight="1" x14ac:dyDescent="0.25">
      <c r="A52" s="2">
        <v>9</v>
      </c>
      <c r="B52" s="119" t="s">
        <v>1073</v>
      </c>
      <c r="C52" s="180"/>
      <c r="D52" s="120" t="s">
        <v>1074</v>
      </c>
      <c r="E52" s="180"/>
      <c r="F52" s="148" t="s">
        <v>1075</v>
      </c>
      <c r="G52" s="214">
        <v>10000000</v>
      </c>
      <c r="H52" s="2" t="s">
        <v>117</v>
      </c>
      <c r="I52" s="50" t="s">
        <v>82</v>
      </c>
      <c r="J52" s="95"/>
      <c r="K52" s="19"/>
      <c r="L52" s="60"/>
    </row>
    <row r="53" spans="1:12" s="8" customFormat="1" ht="18.75" customHeight="1" x14ac:dyDescent="0.25">
      <c r="A53" s="2">
        <v>10</v>
      </c>
      <c r="B53" s="119" t="s">
        <v>1076</v>
      </c>
      <c r="C53" s="180"/>
      <c r="D53" s="110" t="s">
        <v>336</v>
      </c>
      <c r="E53" s="180"/>
      <c r="F53" s="148" t="s">
        <v>1077</v>
      </c>
      <c r="G53" s="214">
        <v>10000000</v>
      </c>
      <c r="H53" s="2" t="s">
        <v>117</v>
      </c>
      <c r="I53" s="50" t="s">
        <v>82</v>
      </c>
      <c r="J53" s="95"/>
      <c r="K53" s="19"/>
      <c r="L53" s="60"/>
    </row>
    <row r="54" spans="1:12" s="8" customFormat="1" ht="18.75" customHeight="1" x14ac:dyDescent="0.25">
      <c r="A54" s="2">
        <v>11</v>
      </c>
      <c r="B54" s="119" t="s">
        <v>331</v>
      </c>
      <c r="C54" s="180"/>
      <c r="D54" s="120" t="s">
        <v>232</v>
      </c>
      <c r="E54" s="180" t="s">
        <v>1511</v>
      </c>
      <c r="F54" s="148" t="s">
        <v>1078</v>
      </c>
      <c r="G54" s="214">
        <v>10000000</v>
      </c>
      <c r="H54" s="2" t="s">
        <v>117</v>
      </c>
      <c r="I54" s="50" t="s">
        <v>82</v>
      </c>
      <c r="J54" s="95"/>
      <c r="K54" s="19"/>
      <c r="L54" s="60"/>
    </row>
    <row r="55" spans="1:12" s="8" customFormat="1" ht="18.75" customHeight="1" x14ac:dyDescent="0.25">
      <c r="A55" s="2"/>
      <c r="B55" s="79"/>
      <c r="C55" s="80"/>
      <c r="D55" s="81"/>
      <c r="E55" s="82"/>
      <c r="F55" s="79"/>
      <c r="G55" s="76"/>
      <c r="H55" s="2"/>
      <c r="I55" s="50"/>
      <c r="J55" s="95">
        <f>SUM(G44:G55)</f>
        <v>176500000</v>
      </c>
      <c r="K55" s="19">
        <v>11</v>
      </c>
      <c r="L55" s="60"/>
    </row>
    <row r="56" spans="1:12" s="8" customFormat="1" ht="18.75" customHeight="1" thickBot="1" x14ac:dyDescent="0.3">
      <c r="A56" s="2">
        <v>1</v>
      </c>
      <c r="B56" s="104" t="s">
        <v>1216</v>
      </c>
      <c r="C56" s="180"/>
      <c r="D56" s="120" t="s">
        <v>1217</v>
      </c>
      <c r="E56" s="180"/>
      <c r="F56" s="224" t="s">
        <v>1218</v>
      </c>
      <c r="G56" s="223">
        <v>15000000</v>
      </c>
      <c r="H56" s="2" t="s">
        <v>117</v>
      </c>
      <c r="I56" s="50" t="s">
        <v>83</v>
      </c>
      <c r="J56" s="95"/>
      <c r="K56" s="19"/>
      <c r="L56" s="60"/>
    </row>
    <row r="57" spans="1:12" s="8" customFormat="1" ht="18.75" customHeight="1" thickBot="1" x14ac:dyDescent="0.3">
      <c r="A57" s="2">
        <v>2</v>
      </c>
      <c r="B57" s="104" t="s">
        <v>340</v>
      </c>
      <c r="C57" s="180"/>
      <c r="D57" s="110" t="s">
        <v>1219</v>
      </c>
      <c r="E57" s="180"/>
      <c r="F57" s="224" t="s">
        <v>1220</v>
      </c>
      <c r="G57" s="223">
        <v>15000000</v>
      </c>
      <c r="H57" s="2" t="s">
        <v>117</v>
      </c>
      <c r="I57" s="50" t="s">
        <v>83</v>
      </c>
      <c r="J57" s="95"/>
      <c r="K57" s="19"/>
      <c r="L57" s="60"/>
    </row>
    <row r="58" spans="1:12" s="8" customFormat="1" ht="18.75" customHeight="1" thickBot="1" x14ac:dyDescent="0.3">
      <c r="A58" s="2">
        <v>3</v>
      </c>
      <c r="B58" s="123" t="s">
        <v>1221</v>
      </c>
      <c r="C58" s="180"/>
      <c r="D58" s="120" t="s">
        <v>307</v>
      </c>
      <c r="E58" s="180"/>
      <c r="F58" s="224" t="s">
        <v>1222</v>
      </c>
      <c r="G58" s="223">
        <v>20000000</v>
      </c>
      <c r="H58" s="2" t="s">
        <v>117</v>
      </c>
      <c r="I58" s="50" t="s">
        <v>83</v>
      </c>
      <c r="J58" s="95"/>
      <c r="K58" s="19"/>
      <c r="L58" s="60"/>
    </row>
    <row r="59" spans="1:12" s="8" customFormat="1" ht="18.75" customHeight="1" thickBot="1" x14ac:dyDescent="0.3">
      <c r="A59" s="2">
        <v>4</v>
      </c>
      <c r="B59" s="104" t="s">
        <v>1223</v>
      </c>
      <c r="C59" s="180"/>
      <c r="D59" s="120" t="s">
        <v>299</v>
      </c>
      <c r="E59" s="180"/>
      <c r="F59" s="224" t="s">
        <v>1224</v>
      </c>
      <c r="G59" s="223">
        <v>20000000</v>
      </c>
      <c r="H59" s="2" t="s">
        <v>117</v>
      </c>
      <c r="I59" s="50" t="s">
        <v>83</v>
      </c>
      <c r="J59" s="95"/>
      <c r="K59" s="19"/>
      <c r="L59" s="60"/>
    </row>
    <row r="60" spans="1:12" s="8" customFormat="1" ht="18.75" customHeight="1" thickBot="1" x14ac:dyDescent="0.3">
      <c r="A60" s="2">
        <v>5</v>
      </c>
      <c r="B60" s="104" t="s">
        <v>1225</v>
      </c>
      <c r="C60" s="180"/>
      <c r="D60" s="120" t="s">
        <v>230</v>
      </c>
      <c r="E60" s="180" t="s">
        <v>223</v>
      </c>
      <c r="F60" s="224" t="s">
        <v>1226</v>
      </c>
      <c r="G60" s="223">
        <v>35000000</v>
      </c>
      <c r="H60" s="2" t="s">
        <v>117</v>
      </c>
      <c r="I60" s="50" t="s">
        <v>83</v>
      </c>
      <c r="J60" s="95"/>
      <c r="K60" s="19"/>
      <c r="L60" s="60"/>
    </row>
    <row r="61" spans="1:12" s="8" customFormat="1" ht="18.75" customHeight="1" thickBot="1" x14ac:dyDescent="0.3">
      <c r="A61" s="2">
        <v>6</v>
      </c>
      <c r="B61" s="104" t="s">
        <v>297</v>
      </c>
      <c r="C61" s="180"/>
      <c r="D61" s="120" t="s">
        <v>296</v>
      </c>
      <c r="E61" s="180"/>
      <c r="F61" s="224" t="s">
        <v>1227</v>
      </c>
      <c r="G61" s="223">
        <v>20000000</v>
      </c>
      <c r="H61" s="2" t="s">
        <v>117</v>
      </c>
      <c r="I61" s="50" t="s">
        <v>83</v>
      </c>
      <c r="J61" s="95"/>
      <c r="K61" s="19"/>
      <c r="L61" s="60"/>
    </row>
    <row r="62" spans="1:12" s="8" customFormat="1" ht="18.75" customHeight="1" thickBot="1" x14ac:dyDescent="0.3">
      <c r="A62" s="2">
        <v>7</v>
      </c>
      <c r="B62" s="104" t="s">
        <v>1228</v>
      </c>
      <c r="C62" s="180"/>
      <c r="D62" s="120" t="s">
        <v>237</v>
      </c>
      <c r="E62" s="180"/>
      <c r="F62" s="224" t="s">
        <v>1229</v>
      </c>
      <c r="G62" s="223">
        <v>25000000</v>
      </c>
      <c r="H62" s="2" t="s">
        <v>117</v>
      </c>
      <c r="I62" s="50" t="s">
        <v>83</v>
      </c>
      <c r="J62" s="95"/>
      <c r="K62" s="19"/>
      <c r="L62" s="60"/>
    </row>
    <row r="63" spans="1:12" s="8" customFormat="1" ht="18.75" customHeight="1" thickBot="1" x14ac:dyDescent="0.3">
      <c r="A63" s="2">
        <v>8</v>
      </c>
      <c r="B63" s="112" t="s">
        <v>1230</v>
      </c>
      <c r="C63" s="180"/>
      <c r="D63" s="120" t="s">
        <v>220</v>
      </c>
      <c r="E63" s="180"/>
      <c r="F63" s="164" t="s">
        <v>1231</v>
      </c>
      <c r="G63" s="223">
        <v>20000000</v>
      </c>
      <c r="H63" s="2" t="s">
        <v>117</v>
      </c>
      <c r="I63" s="50" t="s">
        <v>83</v>
      </c>
      <c r="J63" s="95"/>
      <c r="K63" s="19"/>
      <c r="L63" s="60"/>
    </row>
    <row r="64" spans="1:12" s="8" customFormat="1" ht="18.75" customHeight="1" thickBot="1" x14ac:dyDescent="0.3">
      <c r="A64" s="2">
        <v>9</v>
      </c>
      <c r="B64" s="123" t="s">
        <v>1232</v>
      </c>
      <c r="C64" s="180"/>
      <c r="D64" s="110" t="s">
        <v>349</v>
      </c>
      <c r="E64" s="180"/>
      <c r="F64" s="224" t="s">
        <v>1233</v>
      </c>
      <c r="G64" s="223">
        <v>20000000</v>
      </c>
      <c r="H64" s="2" t="s">
        <v>117</v>
      </c>
      <c r="I64" s="50" t="s">
        <v>83</v>
      </c>
      <c r="J64" s="95"/>
      <c r="K64" s="19"/>
      <c r="L64" s="60"/>
    </row>
    <row r="65" spans="1:12" s="8" customFormat="1" ht="18.75" customHeight="1" thickBot="1" x14ac:dyDescent="0.3">
      <c r="A65" s="2">
        <v>10</v>
      </c>
      <c r="B65" s="104" t="s">
        <v>1234</v>
      </c>
      <c r="C65" s="180"/>
      <c r="D65" s="120" t="s">
        <v>239</v>
      </c>
      <c r="E65" s="180"/>
      <c r="F65" s="224" t="s">
        <v>1235</v>
      </c>
      <c r="G65" s="223">
        <v>15000000</v>
      </c>
      <c r="H65" s="2" t="s">
        <v>117</v>
      </c>
      <c r="I65" s="50" t="s">
        <v>83</v>
      </c>
      <c r="J65" s="95"/>
      <c r="K65" s="19"/>
      <c r="L65" s="60"/>
    </row>
    <row r="66" spans="1:12" s="8" customFormat="1" ht="18.75" customHeight="1" thickBot="1" x14ac:dyDescent="0.3">
      <c r="A66" s="2">
        <v>11</v>
      </c>
      <c r="B66" s="104" t="s">
        <v>1236</v>
      </c>
      <c r="C66" s="180"/>
      <c r="D66" s="120" t="s">
        <v>118</v>
      </c>
      <c r="E66" s="180"/>
      <c r="F66" s="224" t="s">
        <v>1237</v>
      </c>
      <c r="G66" s="223">
        <v>20000000</v>
      </c>
      <c r="H66" s="2" t="s">
        <v>117</v>
      </c>
      <c r="I66" s="50" t="s">
        <v>83</v>
      </c>
      <c r="J66" s="95"/>
      <c r="K66" s="19"/>
      <c r="L66" s="60"/>
    </row>
    <row r="67" spans="1:12" s="8" customFormat="1" ht="18.75" customHeight="1" thickBot="1" x14ac:dyDescent="0.3">
      <c r="A67" s="2">
        <v>12</v>
      </c>
      <c r="B67" s="104" t="s">
        <v>1238</v>
      </c>
      <c r="C67" s="180"/>
      <c r="D67" s="120" t="s">
        <v>216</v>
      </c>
      <c r="E67" s="180"/>
      <c r="F67" s="224" t="s">
        <v>1239</v>
      </c>
      <c r="G67" s="223">
        <v>20000000</v>
      </c>
      <c r="H67" s="2" t="s">
        <v>117</v>
      </c>
      <c r="I67" s="50" t="s">
        <v>83</v>
      </c>
      <c r="J67" s="95"/>
      <c r="K67" s="19"/>
      <c r="L67" s="60"/>
    </row>
    <row r="68" spans="1:12" s="8" customFormat="1" ht="18.75" customHeight="1" thickBot="1" x14ac:dyDescent="0.3">
      <c r="A68" s="2">
        <v>13</v>
      </c>
      <c r="B68" s="104" t="s">
        <v>1240</v>
      </c>
      <c r="C68" s="180"/>
      <c r="D68" s="120" t="s">
        <v>235</v>
      </c>
      <c r="E68" s="180"/>
      <c r="F68" s="222" t="s">
        <v>1241</v>
      </c>
      <c r="G68" s="223">
        <v>15000000</v>
      </c>
      <c r="H68" s="2" t="s">
        <v>117</v>
      </c>
      <c r="I68" s="50" t="s">
        <v>83</v>
      </c>
      <c r="J68" s="95"/>
      <c r="K68" s="19"/>
      <c r="L68" s="60"/>
    </row>
    <row r="69" spans="1:12" s="8" customFormat="1" ht="18.75" customHeight="1" thickBot="1" x14ac:dyDescent="0.3">
      <c r="A69" s="2">
        <v>14</v>
      </c>
      <c r="B69" s="104" t="s">
        <v>1242</v>
      </c>
      <c r="C69" s="180"/>
      <c r="D69" s="120" t="s">
        <v>1243</v>
      </c>
      <c r="E69" s="180"/>
      <c r="F69" s="224" t="s">
        <v>1244</v>
      </c>
      <c r="G69" s="223">
        <v>20000000</v>
      </c>
      <c r="H69" s="2" t="s">
        <v>117</v>
      </c>
      <c r="I69" s="50" t="s">
        <v>83</v>
      </c>
      <c r="J69" s="95"/>
      <c r="K69" s="19"/>
      <c r="L69" s="60"/>
    </row>
    <row r="70" spans="1:12" s="8" customFormat="1" ht="18.75" customHeight="1" x14ac:dyDescent="0.25">
      <c r="A70" s="2"/>
      <c r="B70" s="74"/>
      <c r="C70" s="71"/>
      <c r="D70" s="72"/>
      <c r="E70" s="75"/>
      <c r="F70" s="74"/>
      <c r="G70" s="76"/>
      <c r="H70" s="2"/>
      <c r="I70" s="50"/>
      <c r="J70" s="95">
        <f>SUM(G56:G69)</f>
        <v>280000000</v>
      </c>
      <c r="K70" s="19">
        <v>14</v>
      </c>
      <c r="L70" s="60"/>
    </row>
    <row r="71" spans="1:12" ht="20.100000000000001" customHeight="1" x14ac:dyDescent="0.25">
      <c r="A71" s="7">
        <v>1</v>
      </c>
      <c r="B71" s="229" t="s">
        <v>1428</v>
      </c>
      <c r="C71" s="230"/>
      <c r="D71" s="231" t="s">
        <v>216</v>
      </c>
      <c r="E71" s="230"/>
      <c r="F71" s="232" t="s">
        <v>1429</v>
      </c>
      <c r="G71" s="233">
        <v>50000000</v>
      </c>
      <c r="H71" s="2" t="s">
        <v>84</v>
      </c>
      <c r="I71" s="235" t="s">
        <v>320</v>
      </c>
      <c r="J71" s="125"/>
      <c r="K71" s="133"/>
    </row>
    <row r="72" spans="1:12" ht="20.100000000000001" customHeight="1" x14ac:dyDescent="0.25">
      <c r="B72" s="229"/>
      <c r="C72" s="230"/>
      <c r="D72" s="231"/>
      <c r="E72" s="230"/>
      <c r="F72" s="232"/>
      <c r="G72" s="233"/>
      <c r="H72" s="2"/>
      <c r="I72" s="235"/>
      <c r="J72" s="125">
        <f>SUM(G71:G72)</f>
        <v>50000000</v>
      </c>
      <c r="K72" s="133">
        <v>1</v>
      </c>
    </row>
    <row r="73" spans="1:12" ht="20.100000000000001" customHeight="1" x14ac:dyDescent="0.25">
      <c r="A73" s="7">
        <v>1</v>
      </c>
      <c r="B73" s="229" t="s">
        <v>1430</v>
      </c>
      <c r="C73" s="230"/>
      <c r="D73" s="231" t="s">
        <v>349</v>
      </c>
      <c r="E73" s="230"/>
      <c r="F73" s="232" t="s">
        <v>1431</v>
      </c>
      <c r="G73" s="233">
        <v>48300000</v>
      </c>
      <c r="H73" s="2" t="s">
        <v>84</v>
      </c>
      <c r="I73" s="235" t="s">
        <v>321</v>
      </c>
      <c r="J73" s="125"/>
    </row>
    <row r="74" spans="1:12" ht="20.100000000000001" customHeight="1" x14ac:dyDescent="0.25">
      <c r="A74" s="7">
        <v>2</v>
      </c>
      <c r="B74" s="229" t="s">
        <v>234</v>
      </c>
      <c r="C74" s="230"/>
      <c r="D74" s="231" t="s">
        <v>678</v>
      </c>
      <c r="E74" s="230"/>
      <c r="F74" s="232" t="s">
        <v>1432</v>
      </c>
      <c r="G74" s="233">
        <v>48000000</v>
      </c>
      <c r="H74" s="2" t="s">
        <v>84</v>
      </c>
      <c r="I74" s="235" t="s">
        <v>321</v>
      </c>
      <c r="J74" s="125"/>
    </row>
    <row r="75" spans="1:12" ht="20.100000000000001" customHeight="1" x14ac:dyDescent="0.25">
      <c r="A75" s="7">
        <v>3</v>
      </c>
      <c r="B75" s="234" t="s">
        <v>1433</v>
      </c>
      <c r="C75" s="230"/>
      <c r="D75" s="231" t="s">
        <v>118</v>
      </c>
      <c r="E75" s="230"/>
      <c r="F75" s="232" t="s">
        <v>1434</v>
      </c>
      <c r="G75" s="233">
        <v>39400000</v>
      </c>
      <c r="H75" s="2" t="s">
        <v>84</v>
      </c>
      <c r="I75" s="235" t="s">
        <v>321</v>
      </c>
      <c r="J75" s="125"/>
    </row>
    <row r="76" spans="1:12" ht="20.100000000000001" customHeight="1" x14ac:dyDescent="0.25">
      <c r="A76" s="7">
        <v>4</v>
      </c>
      <c r="B76" s="234" t="s">
        <v>1435</v>
      </c>
      <c r="C76" s="230"/>
      <c r="D76" s="231" t="s">
        <v>212</v>
      </c>
      <c r="E76" s="230"/>
      <c r="F76" s="232" t="s">
        <v>1436</v>
      </c>
      <c r="G76" s="233">
        <v>46100000</v>
      </c>
      <c r="H76" s="2" t="s">
        <v>84</v>
      </c>
      <c r="I76" s="235" t="s">
        <v>321</v>
      </c>
      <c r="J76" s="125"/>
    </row>
    <row r="77" spans="1:12" ht="20.100000000000001" customHeight="1" x14ac:dyDescent="0.25">
      <c r="A77" s="7">
        <v>5</v>
      </c>
      <c r="B77" s="234" t="s">
        <v>1437</v>
      </c>
      <c r="C77" s="230"/>
      <c r="D77" s="231" t="s">
        <v>296</v>
      </c>
      <c r="E77" s="230"/>
      <c r="F77" s="237" t="s">
        <v>1438</v>
      </c>
      <c r="G77" s="233">
        <v>49100000</v>
      </c>
      <c r="H77" s="2" t="s">
        <v>84</v>
      </c>
      <c r="I77" s="235" t="s">
        <v>321</v>
      </c>
      <c r="J77" s="125"/>
    </row>
    <row r="78" spans="1:12" x14ac:dyDescent="0.25">
      <c r="J78" s="125">
        <f>SUM(G73:G78)</f>
        <v>230900000</v>
      </c>
      <c r="K78" s="29">
        <v>5</v>
      </c>
    </row>
    <row r="79" spans="1:12" ht="20.100000000000001" customHeight="1" x14ac:dyDescent="0.25">
      <c r="A79" s="266">
        <v>1</v>
      </c>
      <c r="B79" s="267" t="s">
        <v>1539</v>
      </c>
      <c r="C79" s="277"/>
      <c r="D79" s="269" t="s">
        <v>1540</v>
      </c>
      <c r="E79" s="267" t="s">
        <v>1541</v>
      </c>
      <c r="F79" s="267" t="s">
        <v>1542</v>
      </c>
      <c r="G79" s="270">
        <v>4000000</v>
      </c>
      <c r="H79" s="267" t="s">
        <v>1515</v>
      </c>
      <c r="I79" s="267" t="s">
        <v>1515</v>
      </c>
      <c r="J79" s="125"/>
    </row>
    <row r="80" spans="1:12" ht="20.100000000000001" customHeight="1" x14ac:dyDescent="0.25">
      <c r="A80" s="266">
        <v>2</v>
      </c>
      <c r="B80" s="267" t="s">
        <v>1543</v>
      </c>
      <c r="C80" s="268"/>
      <c r="D80" s="267" t="s">
        <v>1544</v>
      </c>
      <c r="E80" s="267" t="s">
        <v>1545</v>
      </c>
      <c r="F80" s="267" t="s">
        <v>1546</v>
      </c>
      <c r="G80" s="274">
        <v>5000000</v>
      </c>
      <c r="H80" s="268" t="s">
        <v>1515</v>
      </c>
      <c r="I80" s="268" t="s">
        <v>1515</v>
      </c>
    </row>
    <row r="81" spans="7:11" x14ac:dyDescent="0.25">
      <c r="J81" s="278">
        <f>SUM(G79:G80)</f>
        <v>9000000</v>
      </c>
      <c r="K81" s="29">
        <v>2</v>
      </c>
    </row>
    <row r="82" spans="7:11" x14ac:dyDescent="0.25">
      <c r="G82" s="56">
        <f>SUM(G79:G80,G73:G77,G71,G56:G69,G44:G54,G5:G42)</f>
        <v>1241650000</v>
      </c>
      <c r="J82" s="278">
        <f>SUM(J81,J78,J72,J70,J55,J43)</f>
        <v>1241650000</v>
      </c>
      <c r="K82" s="29">
        <f>SUM(K81,K78,K72,K70,K55,K43)</f>
        <v>71</v>
      </c>
    </row>
  </sheetData>
  <sortState ref="A4:N52">
    <sortCondition descending="1" ref="G4:G52"/>
  </sortState>
  <mergeCells count="2">
    <mergeCell ref="A1:I1"/>
    <mergeCell ref="A2:I2"/>
  </mergeCells>
  <conditionalFormatting sqref="B63:C63">
    <cfRule type="duplicateValues" dxfId="15" priority="2"/>
  </conditionalFormatting>
  <conditionalFormatting sqref="B56:C56">
    <cfRule type="duplicateValues" dxfId="14" priority="1"/>
  </conditionalFormatting>
  <conditionalFormatting sqref="B64:C69 B57:C62">
    <cfRule type="duplicateValues" dxfId="13" priority="34"/>
  </conditionalFormatting>
  <pageMargins left="0.62992125984251968" right="0.23622047244094491" top="0.74803149606299213" bottom="0.35433070866141736" header="0.31496062992125984" footer="0.31496062992125984"/>
  <pageSetup paperSize="9" scale="75" fitToHeight="2" orientation="portrait" horizontalDpi="4294967292" verticalDpi="0" copies="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52"/>
  <sheetViews>
    <sheetView topLeftCell="A19" zoomScale="80" zoomScaleNormal="80" workbookViewId="0">
      <selection activeCell="G53" sqref="G53"/>
    </sheetView>
  </sheetViews>
  <sheetFormatPr defaultRowHeight="15" x14ac:dyDescent="0.25"/>
  <cols>
    <col min="1" max="1" width="4.85546875" style="29" customWidth="1"/>
    <col min="2" max="2" width="20.140625" style="30" customWidth="1"/>
    <col min="3" max="3" width="13.85546875" style="11" customWidth="1"/>
    <col min="4" max="4" width="9.85546875" style="39" customWidth="1"/>
    <col min="5" max="5" width="17.28515625" customWidth="1"/>
    <col min="6" max="6" width="50.28515625" style="7" customWidth="1"/>
    <col min="7" max="7" width="17.140625" style="91" customWidth="1"/>
    <col min="8" max="8" width="22.42578125" customWidth="1"/>
    <col min="9" max="9" width="33.140625" customWidth="1"/>
    <col min="10" max="10" width="19.85546875" customWidth="1"/>
    <col min="11" max="11" width="5.140625" style="29" customWidth="1"/>
    <col min="12" max="12" width="13.42578125" style="88" bestFit="1" customWidth="1"/>
  </cols>
  <sheetData>
    <row r="1" spans="1:12" ht="22.5" customHeight="1" x14ac:dyDescent="0.25">
      <c r="A1" s="297" t="s">
        <v>411</v>
      </c>
      <c r="B1" s="297"/>
      <c r="C1" s="297"/>
      <c r="D1" s="297"/>
      <c r="E1" s="297"/>
      <c r="F1" s="297"/>
      <c r="G1" s="297"/>
      <c r="H1" s="297"/>
      <c r="I1" s="297"/>
    </row>
    <row r="2" spans="1:12" ht="22.5" customHeight="1" x14ac:dyDescent="0.25">
      <c r="A2" s="297" t="s">
        <v>92</v>
      </c>
      <c r="B2" s="297"/>
      <c r="C2" s="297"/>
      <c r="D2" s="297"/>
      <c r="E2" s="297"/>
      <c r="F2" s="297"/>
      <c r="G2" s="297"/>
      <c r="H2" s="297"/>
      <c r="I2" s="297"/>
    </row>
    <row r="3" spans="1:12" x14ac:dyDescent="0.25">
      <c r="A3" s="8"/>
      <c r="B3" s="17"/>
      <c r="C3" s="22"/>
      <c r="D3" s="36"/>
      <c r="E3" s="17"/>
      <c r="F3" s="17"/>
      <c r="G3" s="53"/>
      <c r="H3" s="27"/>
      <c r="I3" s="27"/>
    </row>
    <row r="4" spans="1:12" s="7" customFormat="1" ht="33" customHeight="1" thickBot="1" x14ac:dyDescent="0.3">
      <c r="A4" s="18" t="s">
        <v>3</v>
      </c>
      <c r="B4" s="18" t="s">
        <v>323</v>
      </c>
      <c r="C4" s="21" t="s">
        <v>0</v>
      </c>
      <c r="D4" s="21" t="s">
        <v>4</v>
      </c>
      <c r="E4" s="18" t="s">
        <v>1</v>
      </c>
      <c r="F4" s="18" t="s">
        <v>2</v>
      </c>
      <c r="G4" s="52" t="s">
        <v>81</v>
      </c>
      <c r="H4" s="18" t="s">
        <v>79</v>
      </c>
      <c r="I4" s="18" t="s">
        <v>85</v>
      </c>
      <c r="K4" s="47"/>
      <c r="L4" s="13"/>
    </row>
    <row r="5" spans="1:12" s="8" customFormat="1" ht="18.75" customHeight="1" thickBot="1" x14ac:dyDescent="0.3">
      <c r="A5" s="2">
        <v>1</v>
      </c>
      <c r="B5" s="107" t="s">
        <v>746</v>
      </c>
      <c r="C5" s="180"/>
      <c r="D5" s="147" t="s">
        <v>251</v>
      </c>
      <c r="E5" s="180"/>
      <c r="F5" s="191" t="s">
        <v>745</v>
      </c>
      <c r="G5" s="193">
        <v>14000000</v>
      </c>
      <c r="H5" s="2" t="s">
        <v>117</v>
      </c>
      <c r="I5" s="50" t="s">
        <v>247</v>
      </c>
      <c r="J5" s="95"/>
      <c r="K5" s="19"/>
      <c r="L5" s="60"/>
    </row>
    <row r="6" spans="1:12" s="8" customFormat="1" ht="18.75" customHeight="1" thickBot="1" x14ac:dyDescent="0.3">
      <c r="A6" s="2">
        <v>2</v>
      </c>
      <c r="B6" s="104" t="s">
        <v>744</v>
      </c>
      <c r="C6" s="180"/>
      <c r="D6" s="190" t="s">
        <v>242</v>
      </c>
      <c r="E6" s="180"/>
      <c r="F6" s="189" t="s">
        <v>743</v>
      </c>
      <c r="G6" s="188">
        <v>14000000</v>
      </c>
      <c r="H6" s="2" t="s">
        <v>117</v>
      </c>
      <c r="I6" s="50" t="s">
        <v>247</v>
      </c>
      <c r="J6" s="95"/>
      <c r="K6" s="19"/>
      <c r="L6" s="60"/>
    </row>
    <row r="7" spans="1:12" s="8" customFormat="1" ht="18.75" customHeight="1" thickBot="1" x14ac:dyDescent="0.3">
      <c r="A7" s="2">
        <v>3</v>
      </c>
      <c r="B7" s="104" t="s">
        <v>742</v>
      </c>
      <c r="C7" s="180"/>
      <c r="D7" s="147" t="s">
        <v>741</v>
      </c>
      <c r="E7" s="180"/>
      <c r="F7" s="189" t="s">
        <v>740</v>
      </c>
      <c r="G7" s="188">
        <v>14000000</v>
      </c>
      <c r="H7" s="2" t="s">
        <v>117</v>
      </c>
      <c r="I7" s="50" t="s">
        <v>247</v>
      </c>
      <c r="J7" s="95"/>
      <c r="K7" s="19"/>
      <c r="L7" s="60"/>
    </row>
    <row r="8" spans="1:12" s="8" customFormat="1" ht="18.75" customHeight="1" thickBot="1" x14ac:dyDescent="0.3">
      <c r="A8" s="2">
        <v>4</v>
      </c>
      <c r="B8" s="104" t="s">
        <v>739</v>
      </c>
      <c r="C8" s="180"/>
      <c r="D8" s="147" t="s">
        <v>254</v>
      </c>
      <c r="E8" s="180"/>
      <c r="F8" s="189" t="s">
        <v>738</v>
      </c>
      <c r="G8" s="188">
        <v>14000000</v>
      </c>
      <c r="H8" s="2" t="s">
        <v>117</v>
      </c>
      <c r="I8" s="50" t="s">
        <v>247</v>
      </c>
      <c r="J8" s="95"/>
      <c r="K8" s="19"/>
      <c r="L8" s="60"/>
    </row>
    <row r="9" spans="1:12" s="8" customFormat="1" ht="18.75" customHeight="1" thickBot="1" x14ac:dyDescent="0.3">
      <c r="A9" s="2">
        <v>5</v>
      </c>
      <c r="B9" s="104" t="s">
        <v>737</v>
      </c>
      <c r="C9" s="180"/>
      <c r="D9" s="147" t="s">
        <v>243</v>
      </c>
      <c r="E9" s="180"/>
      <c r="F9" s="191" t="s">
        <v>736</v>
      </c>
      <c r="G9" s="188">
        <v>14000000</v>
      </c>
      <c r="H9" s="2" t="s">
        <v>117</v>
      </c>
      <c r="I9" s="50" t="s">
        <v>247</v>
      </c>
      <c r="J9" s="95"/>
      <c r="K9" s="19"/>
      <c r="L9" s="60"/>
    </row>
    <row r="10" spans="1:12" s="8" customFormat="1" ht="18.75" customHeight="1" thickBot="1" x14ac:dyDescent="0.3">
      <c r="A10" s="2">
        <v>6</v>
      </c>
      <c r="B10" s="104" t="s">
        <v>735</v>
      </c>
      <c r="C10" s="180"/>
      <c r="D10" s="190" t="s">
        <v>244</v>
      </c>
      <c r="E10" s="180"/>
      <c r="F10" s="189" t="s">
        <v>734</v>
      </c>
      <c r="G10" s="188">
        <v>10000000</v>
      </c>
      <c r="H10" s="2" t="s">
        <v>117</v>
      </c>
      <c r="I10" s="50" t="s">
        <v>247</v>
      </c>
      <c r="J10" s="95"/>
      <c r="K10" s="19"/>
      <c r="L10" s="60"/>
    </row>
    <row r="11" spans="1:12" s="8" customFormat="1" ht="18.75" customHeight="1" thickBot="1" x14ac:dyDescent="0.3">
      <c r="A11" s="2">
        <v>7</v>
      </c>
      <c r="B11" s="104" t="s">
        <v>733</v>
      </c>
      <c r="C11" s="180"/>
      <c r="D11" s="190" t="s">
        <v>732</v>
      </c>
      <c r="E11" s="180"/>
      <c r="F11" s="189" t="s">
        <v>731</v>
      </c>
      <c r="G11" s="188">
        <v>10000000</v>
      </c>
      <c r="H11" s="2" t="s">
        <v>117</v>
      </c>
      <c r="I11" s="50" t="s">
        <v>247</v>
      </c>
      <c r="J11" s="95"/>
      <c r="K11" s="19"/>
      <c r="L11" s="60"/>
    </row>
    <row r="12" spans="1:12" s="8" customFormat="1" ht="18.75" customHeight="1" thickBot="1" x14ac:dyDescent="0.3">
      <c r="A12" s="2">
        <v>8</v>
      </c>
      <c r="B12" s="104" t="s">
        <v>730</v>
      </c>
      <c r="C12" s="180"/>
      <c r="D12" s="192" t="s">
        <v>355</v>
      </c>
      <c r="E12" s="180"/>
      <c r="F12" s="189" t="s">
        <v>729</v>
      </c>
      <c r="G12" s="188">
        <v>10000000</v>
      </c>
      <c r="H12" s="2" t="s">
        <v>117</v>
      </c>
      <c r="I12" s="50" t="s">
        <v>247</v>
      </c>
      <c r="J12" s="95"/>
      <c r="K12" s="19"/>
      <c r="L12" s="60"/>
    </row>
    <row r="13" spans="1:12" s="8" customFormat="1" ht="18.75" customHeight="1" thickBot="1" x14ac:dyDescent="0.3">
      <c r="A13" s="2">
        <v>9</v>
      </c>
      <c r="B13" s="104" t="s">
        <v>728</v>
      </c>
      <c r="C13" s="180"/>
      <c r="D13" s="147" t="s">
        <v>727</v>
      </c>
      <c r="E13" s="180"/>
      <c r="F13" s="189" t="s">
        <v>726</v>
      </c>
      <c r="G13" s="188">
        <v>10000000</v>
      </c>
      <c r="H13" s="2" t="s">
        <v>117</v>
      </c>
      <c r="I13" s="50" t="s">
        <v>247</v>
      </c>
      <c r="J13" s="95"/>
      <c r="K13" s="19"/>
      <c r="L13" s="60"/>
    </row>
    <row r="14" spans="1:12" s="8" customFormat="1" ht="18.75" customHeight="1" thickBot="1" x14ac:dyDescent="0.3">
      <c r="A14" s="2">
        <v>10</v>
      </c>
      <c r="B14" s="104" t="s">
        <v>725</v>
      </c>
      <c r="C14" s="180"/>
      <c r="D14" s="190" t="s">
        <v>724</v>
      </c>
      <c r="E14" s="180"/>
      <c r="F14" s="189" t="s">
        <v>723</v>
      </c>
      <c r="G14" s="188">
        <v>10000000</v>
      </c>
      <c r="H14" s="2" t="s">
        <v>117</v>
      </c>
      <c r="I14" s="50" t="s">
        <v>247</v>
      </c>
      <c r="J14" s="95"/>
      <c r="K14" s="19"/>
      <c r="L14" s="60"/>
    </row>
    <row r="15" spans="1:12" s="8" customFormat="1" ht="18.75" customHeight="1" thickBot="1" x14ac:dyDescent="0.3">
      <c r="A15" s="2">
        <v>11</v>
      </c>
      <c r="B15" s="104" t="s">
        <v>722</v>
      </c>
      <c r="C15" s="180"/>
      <c r="D15" s="190" t="s">
        <v>721</v>
      </c>
      <c r="E15" s="180"/>
      <c r="F15" s="189" t="s">
        <v>720</v>
      </c>
      <c r="G15" s="188">
        <v>10000000</v>
      </c>
      <c r="H15" s="2" t="s">
        <v>117</v>
      </c>
      <c r="I15" s="50" t="s">
        <v>247</v>
      </c>
      <c r="J15" s="95"/>
      <c r="K15" s="19"/>
      <c r="L15" s="60"/>
    </row>
    <row r="16" spans="1:12" s="8" customFormat="1" ht="18.75" customHeight="1" thickBot="1" x14ac:dyDescent="0.3">
      <c r="A16" s="2">
        <v>12</v>
      </c>
      <c r="B16" s="104" t="s">
        <v>719</v>
      </c>
      <c r="C16" s="180"/>
      <c r="D16" s="190" t="s">
        <v>718</v>
      </c>
      <c r="E16" s="180"/>
      <c r="F16" s="191" t="s">
        <v>717</v>
      </c>
      <c r="G16" s="188">
        <v>10000000</v>
      </c>
      <c r="H16" s="2" t="s">
        <v>117</v>
      </c>
      <c r="I16" s="50" t="s">
        <v>247</v>
      </c>
      <c r="J16" s="95"/>
      <c r="K16" s="19"/>
      <c r="L16" s="60"/>
    </row>
    <row r="17" spans="1:12" s="8" customFormat="1" ht="18.75" customHeight="1" thickBot="1" x14ac:dyDescent="0.3">
      <c r="A17" s="2">
        <v>13</v>
      </c>
      <c r="B17" s="104" t="s">
        <v>716</v>
      </c>
      <c r="C17" s="180"/>
      <c r="D17" s="147" t="s">
        <v>333</v>
      </c>
      <c r="E17" s="180"/>
      <c r="F17" s="189" t="s">
        <v>715</v>
      </c>
      <c r="G17" s="188">
        <v>10000000</v>
      </c>
      <c r="H17" s="2" t="s">
        <v>117</v>
      </c>
      <c r="I17" s="50" t="s">
        <v>247</v>
      </c>
      <c r="J17" s="95"/>
      <c r="K17" s="19"/>
      <c r="L17" s="60"/>
    </row>
    <row r="18" spans="1:12" s="8" customFormat="1" ht="18.75" customHeight="1" thickBot="1" x14ac:dyDescent="0.3">
      <c r="A18" s="2">
        <v>14</v>
      </c>
      <c r="B18" s="104" t="s">
        <v>714</v>
      </c>
      <c r="C18" s="180"/>
      <c r="D18" s="190" t="s">
        <v>713</v>
      </c>
      <c r="E18" s="180"/>
      <c r="F18" s="189" t="s">
        <v>712</v>
      </c>
      <c r="G18" s="188">
        <v>10000000</v>
      </c>
      <c r="H18" s="2" t="s">
        <v>117</v>
      </c>
      <c r="I18" s="50" t="s">
        <v>247</v>
      </c>
      <c r="J18" s="95"/>
      <c r="K18" s="19"/>
      <c r="L18" s="60"/>
    </row>
    <row r="19" spans="1:12" s="8" customFormat="1" ht="18.75" customHeight="1" thickBot="1" x14ac:dyDescent="0.3">
      <c r="A19" s="2">
        <v>15</v>
      </c>
      <c r="B19" s="104" t="s">
        <v>711</v>
      </c>
      <c r="C19" s="180"/>
      <c r="D19" s="190" t="s">
        <v>246</v>
      </c>
      <c r="E19" s="180"/>
      <c r="F19" s="189" t="s">
        <v>710</v>
      </c>
      <c r="G19" s="188">
        <v>10000000</v>
      </c>
      <c r="H19" s="2" t="s">
        <v>117</v>
      </c>
      <c r="I19" s="50" t="s">
        <v>247</v>
      </c>
      <c r="J19" s="95"/>
      <c r="K19" s="19"/>
      <c r="L19" s="60"/>
    </row>
    <row r="20" spans="1:12" s="8" customFormat="1" ht="18.75" customHeight="1" thickBot="1" x14ac:dyDescent="0.3">
      <c r="A20" s="2">
        <v>16</v>
      </c>
      <c r="B20" s="104" t="s">
        <v>709</v>
      </c>
      <c r="C20" s="180"/>
      <c r="D20" s="190" t="s">
        <v>708</v>
      </c>
      <c r="E20" s="180"/>
      <c r="F20" s="189" t="s">
        <v>707</v>
      </c>
      <c r="G20" s="188">
        <v>10000000</v>
      </c>
      <c r="H20" s="2" t="s">
        <v>117</v>
      </c>
      <c r="I20" s="50" t="s">
        <v>247</v>
      </c>
      <c r="J20" s="95"/>
      <c r="K20" s="19"/>
      <c r="L20" s="60"/>
    </row>
    <row r="21" spans="1:12" s="8" customFormat="1" ht="18.75" customHeight="1" thickBot="1" x14ac:dyDescent="0.3">
      <c r="A21" s="2">
        <v>17</v>
      </c>
      <c r="B21" s="104" t="s">
        <v>706</v>
      </c>
      <c r="C21" s="180"/>
      <c r="D21" s="190" t="s">
        <v>705</v>
      </c>
      <c r="E21" s="180"/>
      <c r="F21" s="189" t="s">
        <v>704</v>
      </c>
      <c r="G21" s="188">
        <v>10000000</v>
      </c>
      <c r="H21" s="2" t="s">
        <v>117</v>
      </c>
      <c r="I21" s="50" t="s">
        <v>247</v>
      </c>
      <c r="J21" s="95"/>
      <c r="K21" s="19"/>
      <c r="L21" s="60"/>
    </row>
    <row r="22" spans="1:12" s="8" customFormat="1" ht="18.75" customHeight="1" thickBot="1" x14ac:dyDescent="0.3">
      <c r="A22" s="2">
        <v>18</v>
      </c>
      <c r="B22" s="104" t="s">
        <v>703</v>
      </c>
      <c r="C22" s="180"/>
      <c r="D22" s="190" t="s">
        <v>702</v>
      </c>
      <c r="E22" s="180"/>
      <c r="F22" s="189" t="s">
        <v>701</v>
      </c>
      <c r="G22" s="188">
        <v>10000000</v>
      </c>
      <c r="H22" s="2" t="s">
        <v>117</v>
      </c>
      <c r="I22" s="50" t="s">
        <v>247</v>
      </c>
      <c r="J22" s="95"/>
      <c r="K22" s="19"/>
      <c r="L22" s="60"/>
    </row>
    <row r="23" spans="1:12" s="8" customFormat="1" ht="18.75" customHeight="1" thickBot="1" x14ac:dyDescent="0.3">
      <c r="A23" s="2">
        <v>19</v>
      </c>
      <c r="B23" s="104" t="s">
        <v>354</v>
      </c>
      <c r="C23" s="180"/>
      <c r="D23" s="190" t="s">
        <v>357</v>
      </c>
      <c r="E23" s="180"/>
      <c r="F23" s="189" t="s">
        <v>700</v>
      </c>
      <c r="G23" s="188">
        <v>10000000</v>
      </c>
      <c r="H23" s="2" t="s">
        <v>117</v>
      </c>
      <c r="I23" s="50" t="s">
        <v>247</v>
      </c>
      <c r="J23" s="95"/>
      <c r="K23" s="19"/>
      <c r="L23" s="60"/>
    </row>
    <row r="24" spans="1:12" s="8" customFormat="1" ht="18.75" customHeight="1" thickBot="1" x14ac:dyDescent="0.3">
      <c r="A24" s="2">
        <v>20</v>
      </c>
      <c r="B24" s="104" t="s">
        <v>699</v>
      </c>
      <c r="C24" s="180"/>
      <c r="D24" s="190" t="s">
        <v>698</v>
      </c>
      <c r="E24" s="180"/>
      <c r="F24" s="191" t="s">
        <v>697</v>
      </c>
      <c r="G24" s="188">
        <v>10000000</v>
      </c>
      <c r="H24" s="2" t="s">
        <v>117</v>
      </c>
      <c r="I24" s="50" t="s">
        <v>247</v>
      </c>
      <c r="J24" s="95"/>
      <c r="K24" s="19"/>
      <c r="L24" s="60"/>
    </row>
    <row r="25" spans="1:12" s="8" customFormat="1" ht="18.75" customHeight="1" thickBot="1" x14ac:dyDescent="0.3">
      <c r="A25" s="2">
        <v>21</v>
      </c>
      <c r="B25" s="104" t="s">
        <v>696</v>
      </c>
      <c r="C25" s="180"/>
      <c r="D25" s="190" t="s">
        <v>695</v>
      </c>
      <c r="E25" s="180"/>
      <c r="F25" s="189" t="s">
        <v>694</v>
      </c>
      <c r="G25" s="188">
        <v>10000000</v>
      </c>
      <c r="H25" s="2" t="s">
        <v>117</v>
      </c>
      <c r="I25" s="50" t="s">
        <v>247</v>
      </c>
      <c r="J25" s="95"/>
      <c r="K25" s="19"/>
      <c r="L25" s="60"/>
    </row>
    <row r="26" spans="1:12" s="8" customFormat="1" ht="18.75" customHeight="1" thickBot="1" x14ac:dyDescent="0.3">
      <c r="A26" s="2">
        <v>22</v>
      </c>
      <c r="B26" s="104" t="s">
        <v>693</v>
      </c>
      <c r="C26" s="180"/>
      <c r="D26" s="190" t="s">
        <v>692</v>
      </c>
      <c r="E26" s="180"/>
      <c r="F26" s="189" t="s">
        <v>691</v>
      </c>
      <c r="G26" s="188">
        <v>10000000</v>
      </c>
      <c r="H26" s="2" t="s">
        <v>117</v>
      </c>
      <c r="I26" s="50" t="s">
        <v>247</v>
      </c>
      <c r="J26" s="95"/>
      <c r="K26" s="19"/>
      <c r="L26" s="60"/>
    </row>
    <row r="27" spans="1:12" s="8" customFormat="1" ht="18.75" customHeight="1" thickBot="1" x14ac:dyDescent="0.3">
      <c r="A27" s="2">
        <v>23</v>
      </c>
      <c r="B27" s="104" t="s">
        <v>690</v>
      </c>
      <c r="C27" s="180"/>
      <c r="D27" s="190" t="s">
        <v>689</v>
      </c>
      <c r="E27" s="180"/>
      <c r="F27" s="189" t="s">
        <v>688</v>
      </c>
      <c r="G27" s="188">
        <v>10000000</v>
      </c>
      <c r="H27" s="2" t="s">
        <v>117</v>
      </c>
      <c r="I27" s="50" t="s">
        <v>247</v>
      </c>
      <c r="J27" s="95"/>
      <c r="K27" s="19"/>
      <c r="L27" s="60"/>
    </row>
    <row r="28" spans="1:12" s="8" customFormat="1" ht="18.75" customHeight="1" thickBot="1" x14ac:dyDescent="0.3">
      <c r="A28" s="2">
        <v>24</v>
      </c>
      <c r="B28" s="104" t="s">
        <v>687</v>
      </c>
      <c r="C28" s="180"/>
      <c r="D28" s="190" t="s">
        <v>686</v>
      </c>
      <c r="E28" s="180"/>
      <c r="F28" s="189" t="s">
        <v>685</v>
      </c>
      <c r="G28" s="188">
        <v>10000000</v>
      </c>
      <c r="H28" s="2" t="s">
        <v>117</v>
      </c>
      <c r="I28" s="50" t="s">
        <v>247</v>
      </c>
      <c r="J28" s="95"/>
      <c r="K28" s="19"/>
      <c r="L28" s="60"/>
    </row>
    <row r="29" spans="1:12" s="8" customFormat="1" ht="18.75" customHeight="1" thickBot="1" x14ac:dyDescent="0.3">
      <c r="A29" s="2">
        <v>25</v>
      </c>
      <c r="B29" s="104" t="s">
        <v>684</v>
      </c>
      <c r="C29" s="180"/>
      <c r="D29" s="190" t="s">
        <v>683</v>
      </c>
      <c r="E29" s="180"/>
      <c r="F29" s="189" t="s">
        <v>682</v>
      </c>
      <c r="G29" s="188">
        <v>10000000</v>
      </c>
      <c r="H29" s="2" t="s">
        <v>117</v>
      </c>
      <c r="I29" s="50" t="s">
        <v>247</v>
      </c>
      <c r="J29" s="95"/>
      <c r="K29" s="19"/>
      <c r="L29" s="60"/>
    </row>
    <row r="30" spans="1:12" s="8" customFormat="1" ht="18.75" customHeight="1" thickBot="1" x14ac:dyDescent="0.3">
      <c r="A30" s="2">
        <v>26</v>
      </c>
      <c r="B30" s="104" t="s">
        <v>681</v>
      </c>
      <c r="C30" s="180"/>
      <c r="D30" s="190" t="s">
        <v>680</v>
      </c>
      <c r="E30" s="180"/>
      <c r="F30" s="189" t="s">
        <v>679</v>
      </c>
      <c r="G30" s="188">
        <v>10000000</v>
      </c>
      <c r="H30" s="2" t="s">
        <v>117</v>
      </c>
      <c r="I30" s="50" t="s">
        <v>247</v>
      </c>
      <c r="J30" s="95"/>
      <c r="K30" s="19"/>
      <c r="L30" s="60"/>
    </row>
    <row r="31" spans="1:12" s="8" customFormat="1" ht="18.75" customHeight="1" x14ac:dyDescent="0.25">
      <c r="A31" s="2"/>
      <c r="B31" s="79"/>
      <c r="C31" s="80"/>
      <c r="D31" s="81"/>
      <c r="E31" s="82"/>
      <c r="F31" s="79"/>
      <c r="G31" s="76"/>
      <c r="H31" s="2"/>
      <c r="I31" s="50"/>
      <c r="J31" s="95">
        <f>SUM(G5:G31)</f>
        <v>280000000</v>
      </c>
      <c r="K31" s="19">
        <v>26</v>
      </c>
      <c r="L31" s="60"/>
    </row>
    <row r="32" spans="1:12" s="8" customFormat="1" ht="18.75" customHeight="1" x14ac:dyDescent="0.25">
      <c r="A32" s="2">
        <v>1</v>
      </c>
      <c r="B32" s="119" t="s">
        <v>1079</v>
      </c>
      <c r="C32" s="180"/>
      <c r="D32" s="120" t="s">
        <v>253</v>
      </c>
      <c r="E32" s="180"/>
      <c r="F32" s="148" t="s">
        <v>1080</v>
      </c>
      <c r="G32" s="214">
        <v>15750000</v>
      </c>
      <c r="H32" s="2" t="s">
        <v>117</v>
      </c>
      <c r="I32" s="50" t="s">
        <v>82</v>
      </c>
      <c r="J32" s="95"/>
      <c r="K32" s="19"/>
      <c r="L32" s="60"/>
    </row>
    <row r="33" spans="1:12" s="8" customFormat="1" ht="18.75" customHeight="1" x14ac:dyDescent="0.25">
      <c r="A33" s="2">
        <v>2</v>
      </c>
      <c r="B33" s="119" t="s">
        <v>1081</v>
      </c>
      <c r="C33" s="180"/>
      <c r="D33" s="120" t="s">
        <v>248</v>
      </c>
      <c r="E33" s="180"/>
      <c r="F33" s="148" t="s">
        <v>1082</v>
      </c>
      <c r="G33" s="214">
        <v>15750000</v>
      </c>
      <c r="H33" s="2" t="s">
        <v>117</v>
      </c>
      <c r="I33" s="50" t="s">
        <v>82</v>
      </c>
      <c r="J33" s="95"/>
      <c r="K33" s="19"/>
      <c r="L33" s="60"/>
    </row>
    <row r="34" spans="1:12" s="8" customFormat="1" ht="18.75" customHeight="1" x14ac:dyDescent="0.25">
      <c r="A34" s="2">
        <v>3</v>
      </c>
      <c r="B34" s="119" t="s">
        <v>1083</v>
      </c>
      <c r="C34" s="180"/>
      <c r="D34" s="120" t="s">
        <v>250</v>
      </c>
      <c r="E34" s="180"/>
      <c r="F34" s="148" t="s">
        <v>1084</v>
      </c>
      <c r="G34" s="214">
        <v>15750000</v>
      </c>
      <c r="H34" s="2" t="s">
        <v>117</v>
      </c>
      <c r="I34" s="50" t="s">
        <v>82</v>
      </c>
      <c r="J34" s="95"/>
      <c r="K34" s="19"/>
      <c r="L34" s="60"/>
    </row>
    <row r="35" spans="1:12" s="8" customFormat="1" ht="18.75" customHeight="1" x14ac:dyDescent="0.25">
      <c r="A35" s="2">
        <v>4</v>
      </c>
      <c r="B35" s="119" t="s">
        <v>1085</v>
      </c>
      <c r="C35" s="180"/>
      <c r="D35" s="110" t="s">
        <v>333</v>
      </c>
      <c r="E35" s="180"/>
      <c r="F35" s="148" t="s">
        <v>1086</v>
      </c>
      <c r="G35" s="214">
        <v>15750000</v>
      </c>
      <c r="H35" s="2" t="s">
        <v>117</v>
      </c>
      <c r="I35" s="50" t="s">
        <v>82</v>
      </c>
      <c r="J35" s="95"/>
      <c r="K35" s="19"/>
      <c r="L35" s="60"/>
    </row>
    <row r="36" spans="1:12" s="8" customFormat="1" ht="18.75" customHeight="1" x14ac:dyDescent="0.25">
      <c r="A36" s="2">
        <v>5</v>
      </c>
      <c r="B36" s="119" t="s">
        <v>1087</v>
      </c>
      <c r="C36" s="180"/>
      <c r="D36" s="120" t="s">
        <v>1088</v>
      </c>
      <c r="E36" s="180"/>
      <c r="F36" s="148" t="s">
        <v>1089</v>
      </c>
      <c r="G36" s="214">
        <v>10000000</v>
      </c>
      <c r="H36" s="2" t="s">
        <v>117</v>
      </c>
      <c r="I36" s="50" t="s">
        <v>82</v>
      </c>
      <c r="J36" s="95"/>
      <c r="K36" s="19"/>
      <c r="L36" s="60"/>
    </row>
    <row r="37" spans="1:12" s="8" customFormat="1" ht="18.75" customHeight="1" x14ac:dyDescent="0.25">
      <c r="A37" s="2">
        <v>6</v>
      </c>
      <c r="B37" s="119" t="s">
        <v>1090</v>
      </c>
      <c r="C37" s="180"/>
      <c r="D37" s="120" t="s">
        <v>1091</v>
      </c>
      <c r="E37" s="180"/>
      <c r="F37" s="148" t="s">
        <v>1092</v>
      </c>
      <c r="G37" s="214">
        <v>10000000</v>
      </c>
      <c r="H37" s="2" t="s">
        <v>117</v>
      </c>
      <c r="I37" s="50" t="s">
        <v>82</v>
      </c>
      <c r="J37" s="95"/>
      <c r="K37" s="19"/>
      <c r="L37" s="60"/>
    </row>
    <row r="38" spans="1:12" s="8" customFormat="1" ht="18.75" customHeight="1" x14ac:dyDescent="0.25">
      <c r="A38" s="2">
        <v>7</v>
      </c>
      <c r="B38" s="119" t="s">
        <v>1093</v>
      </c>
      <c r="C38" s="180"/>
      <c r="D38" s="120" t="s">
        <v>252</v>
      </c>
      <c r="E38" s="180" t="s">
        <v>1510</v>
      </c>
      <c r="F38" s="148" t="s">
        <v>1094</v>
      </c>
      <c r="G38" s="214">
        <v>15750000</v>
      </c>
      <c r="H38" s="2" t="s">
        <v>117</v>
      </c>
      <c r="I38" s="50" t="s">
        <v>82</v>
      </c>
      <c r="J38" s="95"/>
      <c r="K38" s="19"/>
      <c r="L38" s="60"/>
    </row>
    <row r="39" spans="1:12" s="8" customFormat="1" ht="18.75" customHeight="1" x14ac:dyDescent="0.25">
      <c r="A39" s="2"/>
      <c r="B39" s="79"/>
      <c r="C39" s="80"/>
      <c r="D39" s="81"/>
      <c r="E39" s="82"/>
      <c r="F39" s="79"/>
      <c r="G39" s="76"/>
      <c r="H39" s="2"/>
      <c r="I39" s="50"/>
      <c r="J39" s="95">
        <f>SUM(G32:G38)</f>
        <v>98750000</v>
      </c>
      <c r="K39" s="19">
        <v>7</v>
      </c>
      <c r="L39" s="60"/>
    </row>
    <row r="40" spans="1:12" s="8" customFormat="1" ht="18.75" customHeight="1" x14ac:dyDescent="0.25">
      <c r="A40" s="2"/>
      <c r="B40" s="79"/>
      <c r="C40" s="80"/>
      <c r="D40" s="81"/>
      <c r="E40" s="82"/>
      <c r="F40" s="79"/>
      <c r="G40" s="217"/>
      <c r="H40" s="2"/>
      <c r="I40" s="50"/>
      <c r="J40" s="95"/>
      <c r="K40" s="19"/>
      <c r="L40" s="60"/>
    </row>
    <row r="41" spans="1:12" s="8" customFormat="1" ht="18.75" customHeight="1" thickBot="1" x14ac:dyDescent="0.3">
      <c r="A41" s="2">
        <v>1</v>
      </c>
      <c r="B41" s="104" t="s">
        <v>1245</v>
      </c>
      <c r="C41" s="180"/>
      <c r="D41" s="120" t="s">
        <v>304</v>
      </c>
      <c r="E41" s="180"/>
      <c r="F41" s="224" t="s">
        <v>1246</v>
      </c>
      <c r="G41" s="223">
        <v>20000000</v>
      </c>
      <c r="H41" s="2" t="s">
        <v>117</v>
      </c>
      <c r="I41" s="50" t="s">
        <v>83</v>
      </c>
      <c r="J41" s="95"/>
      <c r="K41" s="19"/>
      <c r="L41" s="60"/>
    </row>
    <row r="42" spans="1:12" s="8" customFormat="1" ht="18.75" customHeight="1" thickBot="1" x14ac:dyDescent="0.3">
      <c r="A42" s="2">
        <v>2</v>
      </c>
      <c r="B42" s="104" t="s">
        <v>1247</v>
      </c>
      <c r="C42" s="180"/>
      <c r="D42" s="120" t="s">
        <v>356</v>
      </c>
      <c r="E42" s="180"/>
      <c r="F42" s="224" t="s">
        <v>1248</v>
      </c>
      <c r="G42" s="223">
        <v>25000000</v>
      </c>
      <c r="H42" s="2" t="s">
        <v>117</v>
      </c>
      <c r="I42" s="50" t="s">
        <v>83</v>
      </c>
      <c r="J42" s="95"/>
      <c r="K42" s="19"/>
      <c r="L42" s="60"/>
    </row>
    <row r="43" spans="1:12" s="8" customFormat="1" ht="18.75" customHeight="1" thickBot="1" x14ac:dyDescent="0.3">
      <c r="A43" s="2">
        <v>3</v>
      </c>
      <c r="B43" s="104" t="s">
        <v>1249</v>
      </c>
      <c r="C43" s="180"/>
      <c r="D43" s="120" t="s">
        <v>245</v>
      </c>
      <c r="E43" s="180"/>
      <c r="F43" s="224" t="s">
        <v>1250</v>
      </c>
      <c r="G43" s="223">
        <v>20000000</v>
      </c>
      <c r="H43" s="2" t="s">
        <v>117</v>
      </c>
      <c r="I43" s="50" t="s">
        <v>83</v>
      </c>
      <c r="J43" s="95"/>
      <c r="K43" s="19"/>
      <c r="L43" s="60"/>
    </row>
    <row r="44" spans="1:12" s="8" customFormat="1" ht="18.75" customHeight="1" thickBot="1" x14ac:dyDescent="0.3">
      <c r="A44" s="2">
        <v>4</v>
      </c>
      <c r="B44" s="104" t="s">
        <v>1251</v>
      </c>
      <c r="C44" s="180"/>
      <c r="D44" s="120" t="s">
        <v>249</v>
      </c>
      <c r="E44" s="180"/>
      <c r="F44" s="224" t="s">
        <v>1252</v>
      </c>
      <c r="G44" s="223">
        <v>20000000</v>
      </c>
      <c r="H44" s="2" t="s">
        <v>117</v>
      </c>
      <c r="I44" s="50" t="s">
        <v>83</v>
      </c>
      <c r="J44" s="95"/>
      <c r="K44" s="19"/>
      <c r="L44" s="60"/>
    </row>
    <row r="45" spans="1:12" s="8" customFormat="1" ht="18.75" customHeight="1" thickBot="1" x14ac:dyDescent="0.3">
      <c r="A45" s="2">
        <v>5</v>
      </c>
      <c r="B45" s="104" t="s">
        <v>1253</v>
      </c>
      <c r="C45" s="180"/>
      <c r="D45" s="120" t="s">
        <v>1254</v>
      </c>
      <c r="E45" s="180"/>
      <c r="F45" s="224" t="s">
        <v>1255</v>
      </c>
      <c r="G45" s="223">
        <v>15000000</v>
      </c>
      <c r="H45" s="2" t="s">
        <v>117</v>
      </c>
      <c r="I45" s="50" t="s">
        <v>83</v>
      </c>
      <c r="J45" s="95"/>
      <c r="K45" s="19"/>
      <c r="L45" s="60"/>
    </row>
    <row r="46" spans="1:12" s="8" customFormat="1" ht="18.75" customHeight="1" x14ac:dyDescent="0.25">
      <c r="A46" s="2"/>
      <c r="B46" s="74"/>
      <c r="C46" s="71"/>
      <c r="D46" s="72"/>
      <c r="E46" s="75"/>
      <c r="F46" s="74"/>
      <c r="G46" s="76"/>
      <c r="H46" s="2"/>
      <c r="I46" s="50"/>
      <c r="J46" s="95">
        <f>SUM(G41:G46)</f>
        <v>100000000</v>
      </c>
      <c r="K46" s="19">
        <v>5</v>
      </c>
      <c r="L46" s="60"/>
    </row>
    <row r="47" spans="1:12" x14ac:dyDescent="0.25">
      <c r="J47" s="125"/>
      <c r="K47" s="133"/>
    </row>
    <row r="48" spans="1:12" ht="20.100000000000001" customHeight="1" x14ac:dyDescent="0.25">
      <c r="A48" s="29">
        <v>1</v>
      </c>
      <c r="B48" s="234" t="s">
        <v>1439</v>
      </c>
      <c r="C48" s="230"/>
      <c r="D48" s="238" t="s">
        <v>245</v>
      </c>
      <c r="E48" s="230"/>
      <c r="F48" s="239" t="s">
        <v>1440</v>
      </c>
      <c r="G48" s="233">
        <v>49100000</v>
      </c>
      <c r="H48" s="2" t="s">
        <v>84</v>
      </c>
      <c r="I48" s="236" t="s">
        <v>320</v>
      </c>
      <c r="J48" s="125"/>
    </row>
    <row r="49" spans="1:11" x14ac:dyDescent="0.25">
      <c r="J49" s="125">
        <f>SUM(G48:G49)</f>
        <v>49100000</v>
      </c>
      <c r="K49" s="29">
        <v>1</v>
      </c>
    </row>
    <row r="50" spans="1:11" ht="18.75" customHeight="1" x14ac:dyDescent="0.25">
      <c r="A50" s="266">
        <v>1</v>
      </c>
      <c r="B50" s="267" t="s">
        <v>1547</v>
      </c>
      <c r="C50" s="277"/>
      <c r="D50" s="269" t="s">
        <v>1548</v>
      </c>
      <c r="E50" s="267" t="s">
        <v>1549</v>
      </c>
      <c r="F50" s="267" t="s">
        <v>1550</v>
      </c>
      <c r="G50" s="270">
        <v>10000000</v>
      </c>
      <c r="H50" s="267" t="s">
        <v>1515</v>
      </c>
      <c r="I50" s="267" t="s">
        <v>1515</v>
      </c>
      <c r="J50" s="265"/>
      <c r="K50" s="133"/>
    </row>
    <row r="51" spans="1:11" x14ac:dyDescent="0.25">
      <c r="J51" s="125">
        <v>10000000</v>
      </c>
      <c r="K51" s="29">
        <v>1</v>
      </c>
    </row>
    <row r="52" spans="1:11" x14ac:dyDescent="0.25">
      <c r="G52" s="280">
        <f>SUM(G50,G48,G41:G45,G32:G38,G5:G30)</f>
        <v>537850000</v>
      </c>
      <c r="J52" s="279">
        <f>SUM(J51,J49,J46,J39,J31)</f>
        <v>537850000</v>
      </c>
      <c r="K52" s="29">
        <f>SUM(K51,K49,K46,K39,K31)</f>
        <v>40</v>
      </c>
    </row>
  </sheetData>
  <sortState ref="A4:EA9">
    <sortCondition ref="A4:A9"/>
  </sortState>
  <mergeCells count="2">
    <mergeCell ref="A1:I1"/>
    <mergeCell ref="A2:I2"/>
  </mergeCells>
  <conditionalFormatting sqref="B41:C45">
    <cfRule type="duplicateValues" dxfId="12" priority="35"/>
  </conditionalFormatting>
  <pageMargins left="0.47244094488188981" right="0.15748031496062992" top="0.74803149606299213" bottom="0.31496062992125984" header="0.31496062992125984" footer="0.31496062992125984"/>
  <pageSetup paperSize="9" scale="74" fitToHeight="2" orientation="portrait" horizontalDpi="4294967292" verticalDpi="0" copies="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11"/>
  <sheetViews>
    <sheetView topLeftCell="A87" zoomScale="80" zoomScaleNormal="80" workbookViewId="0">
      <selection activeCell="K111" sqref="K111"/>
    </sheetView>
  </sheetViews>
  <sheetFormatPr defaultRowHeight="15" x14ac:dyDescent="0.25"/>
  <cols>
    <col min="1" max="1" width="5.7109375" style="17" customWidth="1"/>
    <col min="2" max="2" width="42.7109375" style="10" customWidth="1"/>
    <col min="3" max="3" width="13.85546875" style="12" customWidth="1"/>
    <col min="4" max="4" width="22.28515625" style="39" customWidth="1"/>
    <col min="5" max="5" width="22.42578125" style="7" customWidth="1"/>
    <col min="6" max="6" width="43.140625" style="7" customWidth="1"/>
    <col min="7" max="7" width="16" style="56" customWidth="1"/>
    <col min="8" max="8" width="21.7109375" style="7" customWidth="1"/>
    <col min="9" max="9" width="47.42578125" style="7" customWidth="1"/>
    <col min="10" max="10" width="17.7109375" style="7" bestFit="1" customWidth="1"/>
    <col min="11" max="11" width="5" style="47" customWidth="1"/>
    <col min="12" max="16384" width="9.140625" style="7"/>
  </cols>
  <sheetData>
    <row r="1" spans="1:11" ht="18.75" customHeight="1" x14ac:dyDescent="0.25">
      <c r="A1" s="297" t="s">
        <v>411</v>
      </c>
      <c r="B1" s="297"/>
      <c r="C1" s="297"/>
      <c r="D1" s="297"/>
      <c r="E1" s="297"/>
      <c r="F1" s="297"/>
      <c r="G1" s="297"/>
      <c r="H1" s="297"/>
      <c r="I1" s="297"/>
    </row>
    <row r="2" spans="1:11" ht="18.75" x14ac:dyDescent="0.25">
      <c r="A2" s="297" t="s">
        <v>93</v>
      </c>
      <c r="B2" s="297"/>
      <c r="C2" s="297"/>
      <c r="D2" s="297"/>
      <c r="E2" s="297"/>
      <c r="F2" s="297"/>
      <c r="G2" s="297"/>
      <c r="H2" s="297"/>
      <c r="I2" s="297"/>
    </row>
    <row r="3" spans="1:11" x14ac:dyDescent="0.25">
      <c r="A3" s="8"/>
      <c r="B3" s="17"/>
      <c r="C3" s="22"/>
      <c r="D3" s="36"/>
      <c r="E3" s="17"/>
      <c r="F3" s="17"/>
      <c r="G3" s="53"/>
      <c r="H3" s="27"/>
      <c r="I3" s="27"/>
    </row>
    <row r="4" spans="1:11" s="34" customFormat="1" ht="24" customHeight="1" thickBot="1" x14ac:dyDescent="0.3">
      <c r="A4" s="18" t="s">
        <v>3</v>
      </c>
      <c r="B4" s="18" t="s">
        <v>323</v>
      </c>
      <c r="C4" s="21" t="s">
        <v>0</v>
      </c>
      <c r="D4" s="21" t="s">
        <v>4</v>
      </c>
      <c r="E4" s="18" t="s">
        <v>1</v>
      </c>
      <c r="F4" s="18" t="s">
        <v>2</v>
      </c>
      <c r="G4" s="52" t="s">
        <v>81</v>
      </c>
      <c r="H4" s="18" t="s">
        <v>79</v>
      </c>
      <c r="I4" s="18" t="s">
        <v>85</v>
      </c>
    </row>
    <row r="5" spans="1:11" s="8" customFormat="1" ht="18.75" customHeight="1" thickBot="1" x14ac:dyDescent="0.3">
      <c r="A5" s="2">
        <v>1</v>
      </c>
      <c r="B5" s="104" t="s">
        <v>885</v>
      </c>
      <c r="C5" s="180"/>
      <c r="D5" s="197" t="s">
        <v>259</v>
      </c>
      <c r="E5" s="180"/>
      <c r="F5" s="153" t="s">
        <v>884</v>
      </c>
      <c r="G5" s="196">
        <v>10000000</v>
      </c>
      <c r="H5" s="2" t="s">
        <v>117</v>
      </c>
      <c r="I5" s="50" t="s">
        <v>265</v>
      </c>
      <c r="K5" s="19"/>
    </row>
    <row r="6" spans="1:11" s="8" customFormat="1" ht="18.75" customHeight="1" thickBot="1" x14ac:dyDescent="0.3">
      <c r="A6" s="2">
        <v>2</v>
      </c>
      <c r="B6" s="104" t="s">
        <v>883</v>
      </c>
      <c r="C6" s="180"/>
      <c r="D6" s="197" t="s">
        <v>882</v>
      </c>
      <c r="E6" s="180"/>
      <c r="F6" s="152" t="s">
        <v>881</v>
      </c>
      <c r="G6" s="196">
        <v>10000000</v>
      </c>
      <c r="H6" s="2" t="s">
        <v>117</v>
      </c>
      <c r="I6" s="50" t="s">
        <v>265</v>
      </c>
      <c r="K6" s="19"/>
    </row>
    <row r="7" spans="1:11" s="8" customFormat="1" ht="18.75" customHeight="1" thickBot="1" x14ac:dyDescent="0.3">
      <c r="A7" s="2">
        <v>3</v>
      </c>
      <c r="B7" s="104" t="s">
        <v>880</v>
      </c>
      <c r="C7" s="180"/>
      <c r="D7" s="197" t="s">
        <v>879</v>
      </c>
      <c r="E7" s="180"/>
      <c r="F7" s="152" t="s">
        <v>878</v>
      </c>
      <c r="G7" s="196">
        <v>10000000</v>
      </c>
      <c r="H7" s="2" t="s">
        <v>117</v>
      </c>
      <c r="I7" s="50" t="s">
        <v>265</v>
      </c>
      <c r="K7" s="19"/>
    </row>
    <row r="8" spans="1:11" s="8" customFormat="1" ht="18.75" customHeight="1" thickBot="1" x14ac:dyDescent="0.3">
      <c r="A8" s="2">
        <v>4</v>
      </c>
      <c r="B8" s="104" t="s">
        <v>877</v>
      </c>
      <c r="C8" s="180"/>
      <c r="D8" s="197" t="s">
        <v>262</v>
      </c>
      <c r="E8" s="180"/>
      <c r="F8" s="152" t="s">
        <v>876</v>
      </c>
      <c r="G8" s="196">
        <v>10000000</v>
      </c>
      <c r="H8" s="2" t="s">
        <v>117</v>
      </c>
      <c r="I8" s="50" t="s">
        <v>265</v>
      </c>
      <c r="K8" s="19"/>
    </row>
    <row r="9" spans="1:11" s="8" customFormat="1" ht="18.75" customHeight="1" thickBot="1" x14ac:dyDescent="0.3">
      <c r="A9" s="2">
        <v>5</v>
      </c>
      <c r="B9" s="104" t="s">
        <v>875</v>
      </c>
      <c r="C9" s="180"/>
      <c r="D9" s="197" t="s">
        <v>360</v>
      </c>
      <c r="E9" s="180"/>
      <c r="F9" s="152" t="s">
        <v>874</v>
      </c>
      <c r="G9" s="196">
        <v>10000000</v>
      </c>
      <c r="H9" s="2" t="s">
        <v>117</v>
      </c>
      <c r="I9" s="50" t="s">
        <v>265</v>
      </c>
      <c r="K9" s="19"/>
    </row>
    <row r="10" spans="1:11" s="8" customFormat="1" ht="18.75" customHeight="1" thickBot="1" x14ac:dyDescent="0.3">
      <c r="A10" s="2">
        <v>6</v>
      </c>
      <c r="B10" s="104" t="s">
        <v>358</v>
      </c>
      <c r="C10" s="180"/>
      <c r="D10" s="197" t="s">
        <v>32</v>
      </c>
      <c r="E10" s="180"/>
      <c r="F10" s="152" t="s">
        <v>873</v>
      </c>
      <c r="G10" s="196">
        <v>10000000</v>
      </c>
      <c r="H10" s="2" t="s">
        <v>117</v>
      </c>
      <c r="I10" s="50" t="s">
        <v>265</v>
      </c>
      <c r="K10" s="19"/>
    </row>
    <row r="11" spans="1:11" s="8" customFormat="1" ht="18.75" customHeight="1" thickBot="1" x14ac:dyDescent="0.3">
      <c r="A11" s="2">
        <v>7</v>
      </c>
      <c r="B11" s="104" t="s">
        <v>872</v>
      </c>
      <c r="C11" s="180"/>
      <c r="D11" s="145" t="s">
        <v>871</v>
      </c>
      <c r="E11" s="180"/>
      <c r="F11" s="152" t="s">
        <v>870</v>
      </c>
      <c r="G11" s="196">
        <v>12000000</v>
      </c>
      <c r="H11" s="2" t="s">
        <v>117</v>
      </c>
      <c r="I11" s="50" t="s">
        <v>265</v>
      </c>
      <c r="K11" s="19"/>
    </row>
    <row r="12" spans="1:11" s="8" customFormat="1" ht="18.75" customHeight="1" thickBot="1" x14ac:dyDescent="0.3">
      <c r="A12" s="2">
        <v>8</v>
      </c>
      <c r="B12" s="104" t="s">
        <v>869</v>
      </c>
      <c r="C12" s="180"/>
      <c r="D12" s="198" t="s">
        <v>868</v>
      </c>
      <c r="E12" s="180"/>
      <c r="F12" s="152" t="s">
        <v>867</v>
      </c>
      <c r="G12" s="196">
        <v>12000000</v>
      </c>
      <c r="H12" s="2" t="s">
        <v>117</v>
      </c>
      <c r="I12" s="50" t="s">
        <v>265</v>
      </c>
      <c r="K12" s="19"/>
    </row>
    <row r="13" spans="1:11" s="8" customFormat="1" ht="18.75" customHeight="1" thickBot="1" x14ac:dyDescent="0.3">
      <c r="A13" s="2">
        <v>9</v>
      </c>
      <c r="B13" s="203" t="s">
        <v>866</v>
      </c>
      <c r="C13" s="180"/>
      <c r="D13" s="202" t="s">
        <v>361</v>
      </c>
      <c r="E13" s="180"/>
      <c r="F13" s="201" t="s">
        <v>865</v>
      </c>
      <c r="G13" s="196">
        <v>10000000</v>
      </c>
      <c r="H13" s="2" t="s">
        <v>117</v>
      </c>
      <c r="I13" s="50" t="s">
        <v>265</v>
      </c>
      <c r="K13" s="19"/>
    </row>
    <row r="14" spans="1:11" s="8" customFormat="1" ht="18.75" customHeight="1" thickBot="1" x14ac:dyDescent="0.3">
      <c r="A14" s="2">
        <v>10</v>
      </c>
      <c r="B14" s="199" t="s">
        <v>864</v>
      </c>
      <c r="C14" s="180"/>
      <c r="D14" s="197" t="s">
        <v>863</v>
      </c>
      <c r="E14" s="180"/>
      <c r="F14" s="201" t="s">
        <v>862</v>
      </c>
      <c r="G14" s="196">
        <v>10000000</v>
      </c>
      <c r="H14" s="2" t="s">
        <v>117</v>
      </c>
      <c r="I14" s="50" t="s">
        <v>265</v>
      </c>
      <c r="K14" s="19"/>
    </row>
    <row r="15" spans="1:11" s="8" customFormat="1" ht="18.75" customHeight="1" x14ac:dyDescent="0.25">
      <c r="A15" s="2">
        <v>11</v>
      </c>
      <c r="B15" s="199" t="s">
        <v>861</v>
      </c>
      <c r="C15" s="180"/>
      <c r="D15" s="197" t="s">
        <v>860</v>
      </c>
      <c r="E15" s="180"/>
      <c r="F15" s="200" t="s">
        <v>859</v>
      </c>
      <c r="G15" s="196">
        <v>10000000</v>
      </c>
      <c r="H15" s="2" t="s">
        <v>117</v>
      </c>
      <c r="I15" s="50" t="s">
        <v>265</v>
      </c>
      <c r="K15" s="19"/>
    </row>
    <row r="16" spans="1:11" s="8" customFormat="1" ht="18.75" customHeight="1" thickBot="1" x14ac:dyDescent="0.3">
      <c r="A16" s="2">
        <v>12</v>
      </c>
      <c r="B16" s="199" t="s">
        <v>858</v>
      </c>
      <c r="C16" s="180"/>
      <c r="D16" s="197" t="s">
        <v>857</v>
      </c>
      <c r="E16" s="180"/>
      <c r="F16" s="152" t="s">
        <v>856</v>
      </c>
      <c r="G16" s="196">
        <v>15000000</v>
      </c>
      <c r="H16" s="2" t="s">
        <v>117</v>
      </c>
      <c r="I16" s="50" t="s">
        <v>265</v>
      </c>
      <c r="K16" s="19"/>
    </row>
    <row r="17" spans="1:11" s="8" customFormat="1" ht="18.75" customHeight="1" thickBot="1" x14ac:dyDescent="0.3">
      <c r="A17" s="2">
        <v>13</v>
      </c>
      <c r="B17" s="119" t="s">
        <v>855</v>
      </c>
      <c r="C17" s="180"/>
      <c r="D17" s="197" t="s">
        <v>854</v>
      </c>
      <c r="E17" s="180"/>
      <c r="F17" s="152" t="s">
        <v>853</v>
      </c>
      <c r="G17" s="196">
        <v>10000000</v>
      </c>
      <c r="H17" s="2" t="s">
        <v>117</v>
      </c>
      <c r="I17" s="50" t="s">
        <v>265</v>
      </c>
      <c r="K17" s="19"/>
    </row>
    <row r="18" spans="1:11" s="8" customFormat="1" ht="18.75" customHeight="1" thickBot="1" x14ac:dyDescent="0.3">
      <c r="A18" s="2">
        <v>14</v>
      </c>
      <c r="B18" s="119" t="s">
        <v>852</v>
      </c>
      <c r="C18" s="180"/>
      <c r="D18" s="197" t="s">
        <v>851</v>
      </c>
      <c r="E18" s="180"/>
      <c r="F18" s="152" t="s">
        <v>850</v>
      </c>
      <c r="G18" s="196">
        <v>10500000</v>
      </c>
      <c r="H18" s="2" t="s">
        <v>117</v>
      </c>
      <c r="I18" s="50" t="s">
        <v>265</v>
      </c>
      <c r="K18" s="19"/>
    </row>
    <row r="19" spans="1:11" s="8" customFormat="1" ht="18.75" customHeight="1" thickBot="1" x14ac:dyDescent="0.3">
      <c r="A19" s="2">
        <v>15</v>
      </c>
      <c r="B19" s="119" t="s">
        <v>849</v>
      </c>
      <c r="C19" s="180"/>
      <c r="D19" s="197" t="s">
        <v>848</v>
      </c>
      <c r="E19" s="180"/>
      <c r="F19" s="152" t="s">
        <v>847</v>
      </c>
      <c r="G19" s="196">
        <v>10000000</v>
      </c>
      <c r="H19" s="2" t="s">
        <v>117</v>
      </c>
      <c r="I19" s="50" t="s">
        <v>265</v>
      </c>
      <c r="K19" s="19"/>
    </row>
    <row r="20" spans="1:11" s="8" customFormat="1" ht="18.75" customHeight="1" thickBot="1" x14ac:dyDescent="0.3">
      <c r="A20" s="2">
        <v>16</v>
      </c>
      <c r="B20" s="119" t="s">
        <v>846</v>
      </c>
      <c r="C20" s="180"/>
      <c r="D20" s="198" t="s">
        <v>845</v>
      </c>
      <c r="E20" s="180"/>
      <c r="F20" s="152" t="s">
        <v>844</v>
      </c>
      <c r="G20" s="196">
        <v>12720000</v>
      </c>
      <c r="H20" s="2" t="s">
        <v>117</v>
      </c>
      <c r="I20" s="50" t="s">
        <v>265</v>
      </c>
      <c r="K20" s="19"/>
    </row>
    <row r="21" spans="1:11" s="8" customFormat="1" ht="18.75" customHeight="1" thickBot="1" x14ac:dyDescent="0.3">
      <c r="A21" s="2">
        <v>17</v>
      </c>
      <c r="B21" s="119" t="s">
        <v>843</v>
      </c>
      <c r="C21" s="180"/>
      <c r="D21" s="197" t="s">
        <v>842</v>
      </c>
      <c r="E21" s="180"/>
      <c r="F21" s="153" t="s">
        <v>841</v>
      </c>
      <c r="G21" s="196">
        <v>12045000</v>
      </c>
      <c r="H21" s="2" t="s">
        <v>117</v>
      </c>
      <c r="I21" s="50" t="s">
        <v>265</v>
      </c>
      <c r="K21" s="19"/>
    </row>
    <row r="22" spans="1:11" s="8" customFormat="1" ht="18.75" customHeight="1" thickBot="1" x14ac:dyDescent="0.3">
      <c r="A22" s="2">
        <v>18</v>
      </c>
      <c r="B22" s="119" t="s">
        <v>840</v>
      </c>
      <c r="C22" s="180"/>
      <c r="D22" s="197" t="s">
        <v>839</v>
      </c>
      <c r="E22" s="180"/>
      <c r="F22" s="152" t="s">
        <v>838</v>
      </c>
      <c r="G22" s="196">
        <v>10000000</v>
      </c>
      <c r="H22" s="2" t="s">
        <v>117</v>
      </c>
      <c r="I22" s="50" t="s">
        <v>265</v>
      </c>
      <c r="K22" s="19"/>
    </row>
    <row r="23" spans="1:11" s="8" customFormat="1" ht="18.75" customHeight="1" thickBot="1" x14ac:dyDescent="0.3">
      <c r="A23" s="2">
        <v>19</v>
      </c>
      <c r="B23" s="119" t="s">
        <v>837</v>
      </c>
      <c r="C23" s="180"/>
      <c r="D23" s="197" t="s">
        <v>260</v>
      </c>
      <c r="E23" s="180"/>
      <c r="F23" s="152" t="s">
        <v>836</v>
      </c>
      <c r="G23" s="196">
        <v>10000000</v>
      </c>
      <c r="H23" s="2" t="s">
        <v>117</v>
      </c>
      <c r="I23" s="50" t="s">
        <v>265</v>
      </c>
      <c r="K23" s="19"/>
    </row>
    <row r="24" spans="1:11" s="8" customFormat="1" ht="18.75" customHeight="1" thickBot="1" x14ac:dyDescent="0.3">
      <c r="A24" s="2">
        <v>20</v>
      </c>
      <c r="B24" s="119" t="s">
        <v>835</v>
      </c>
      <c r="C24" s="180"/>
      <c r="D24" s="197" t="s">
        <v>834</v>
      </c>
      <c r="E24" s="180"/>
      <c r="F24" s="152" t="s">
        <v>833</v>
      </c>
      <c r="G24" s="196">
        <v>10335000</v>
      </c>
      <c r="H24" s="2" t="s">
        <v>117</v>
      </c>
      <c r="I24" s="50" t="s">
        <v>265</v>
      </c>
      <c r="K24" s="19"/>
    </row>
    <row r="25" spans="1:11" s="8" customFormat="1" ht="18.75" customHeight="1" thickBot="1" x14ac:dyDescent="0.3">
      <c r="A25" s="2">
        <v>21</v>
      </c>
      <c r="B25" s="104" t="s">
        <v>832</v>
      </c>
      <c r="C25" s="180"/>
      <c r="D25" s="197" t="s">
        <v>831</v>
      </c>
      <c r="E25" s="180"/>
      <c r="F25" s="152" t="s">
        <v>830</v>
      </c>
      <c r="G25" s="196">
        <v>10000000</v>
      </c>
      <c r="H25" s="2" t="s">
        <v>117</v>
      </c>
      <c r="I25" s="50" t="s">
        <v>265</v>
      </c>
      <c r="K25" s="19"/>
    </row>
    <row r="26" spans="1:11" s="8" customFormat="1" ht="18.75" customHeight="1" thickBot="1" x14ac:dyDescent="0.3">
      <c r="A26" s="2">
        <v>22</v>
      </c>
      <c r="B26" s="104" t="s">
        <v>829</v>
      </c>
      <c r="C26" s="180"/>
      <c r="D26" s="197" t="s">
        <v>362</v>
      </c>
      <c r="E26" s="180"/>
      <c r="F26" s="152" t="s">
        <v>828</v>
      </c>
      <c r="G26" s="196">
        <v>10000000</v>
      </c>
      <c r="H26" s="2" t="s">
        <v>117</v>
      </c>
      <c r="I26" s="50" t="s">
        <v>265</v>
      </c>
      <c r="K26" s="19"/>
    </row>
    <row r="27" spans="1:11" s="8" customFormat="1" ht="18.75" customHeight="1" thickBot="1" x14ac:dyDescent="0.3">
      <c r="A27" s="2">
        <v>23</v>
      </c>
      <c r="B27" s="104" t="s">
        <v>827</v>
      </c>
      <c r="C27" s="180"/>
      <c r="D27" s="197" t="s">
        <v>826</v>
      </c>
      <c r="E27" s="180"/>
      <c r="F27" s="152" t="s">
        <v>825</v>
      </c>
      <c r="G27" s="196">
        <v>10000000</v>
      </c>
      <c r="H27" s="2" t="s">
        <v>117</v>
      </c>
      <c r="I27" s="50" t="s">
        <v>265</v>
      </c>
      <c r="K27" s="19"/>
    </row>
    <row r="28" spans="1:11" s="8" customFormat="1" ht="18.75" customHeight="1" thickBot="1" x14ac:dyDescent="0.3">
      <c r="A28" s="2">
        <v>24</v>
      </c>
      <c r="B28" s="104" t="s">
        <v>824</v>
      </c>
      <c r="C28" s="180"/>
      <c r="D28" s="197" t="s">
        <v>256</v>
      </c>
      <c r="E28" s="180"/>
      <c r="F28" s="152" t="s">
        <v>823</v>
      </c>
      <c r="G28" s="196">
        <v>12000000</v>
      </c>
      <c r="H28" s="2" t="s">
        <v>117</v>
      </c>
      <c r="I28" s="50" t="s">
        <v>265</v>
      </c>
      <c r="K28" s="19"/>
    </row>
    <row r="29" spans="1:11" s="8" customFormat="1" ht="18.75" customHeight="1" thickBot="1" x14ac:dyDescent="0.3">
      <c r="A29" s="2">
        <v>25</v>
      </c>
      <c r="B29" s="104" t="s">
        <v>822</v>
      </c>
      <c r="C29" s="180"/>
      <c r="D29" s="197" t="s">
        <v>821</v>
      </c>
      <c r="E29" s="180"/>
      <c r="F29" s="152" t="s">
        <v>820</v>
      </c>
      <c r="G29" s="196">
        <v>11000000</v>
      </c>
      <c r="H29" s="2" t="s">
        <v>117</v>
      </c>
      <c r="I29" s="50" t="s">
        <v>265</v>
      </c>
      <c r="K29" s="19"/>
    </row>
    <row r="30" spans="1:11" s="8" customFormat="1" ht="18.75" customHeight="1" thickBot="1" x14ac:dyDescent="0.3">
      <c r="A30" s="2">
        <v>26</v>
      </c>
      <c r="B30" s="104" t="s">
        <v>819</v>
      </c>
      <c r="C30" s="180"/>
      <c r="D30" s="197" t="s">
        <v>818</v>
      </c>
      <c r="E30" s="180"/>
      <c r="F30" s="152" t="s">
        <v>817</v>
      </c>
      <c r="G30" s="196">
        <v>10000000</v>
      </c>
      <c r="H30" s="2" t="s">
        <v>117</v>
      </c>
      <c r="I30" s="50" t="s">
        <v>265</v>
      </c>
      <c r="K30" s="19"/>
    </row>
    <row r="31" spans="1:11" s="8" customFormat="1" ht="18.75" customHeight="1" thickBot="1" x14ac:dyDescent="0.3">
      <c r="A31" s="2">
        <v>27</v>
      </c>
      <c r="B31" s="119" t="s">
        <v>816</v>
      </c>
      <c r="C31" s="180"/>
      <c r="D31" s="197" t="s">
        <v>815</v>
      </c>
      <c r="E31" s="180"/>
      <c r="F31" s="152" t="s">
        <v>814</v>
      </c>
      <c r="G31" s="196">
        <v>12000000</v>
      </c>
      <c r="H31" s="2" t="s">
        <v>117</v>
      </c>
      <c r="I31" s="50" t="s">
        <v>265</v>
      </c>
      <c r="K31" s="19"/>
    </row>
    <row r="32" spans="1:11" s="8" customFormat="1" ht="18.75" customHeight="1" thickBot="1" x14ac:dyDescent="0.3">
      <c r="A32" s="2">
        <v>28</v>
      </c>
      <c r="B32" s="119" t="s">
        <v>813</v>
      </c>
      <c r="C32" s="180"/>
      <c r="D32" s="197" t="s">
        <v>812</v>
      </c>
      <c r="E32" s="180"/>
      <c r="F32" s="152" t="s">
        <v>811</v>
      </c>
      <c r="G32" s="196">
        <v>10000000</v>
      </c>
      <c r="H32" s="2" t="s">
        <v>117</v>
      </c>
      <c r="I32" s="50" t="s">
        <v>265</v>
      </c>
      <c r="K32" s="19"/>
    </row>
    <row r="33" spans="1:11" s="8" customFormat="1" ht="18.75" customHeight="1" thickBot="1" x14ac:dyDescent="0.3">
      <c r="A33" s="2">
        <v>29</v>
      </c>
      <c r="B33" s="119" t="s">
        <v>810</v>
      </c>
      <c r="C33" s="180"/>
      <c r="D33" s="145" t="s">
        <v>809</v>
      </c>
      <c r="E33" s="180"/>
      <c r="F33" s="152" t="s">
        <v>808</v>
      </c>
      <c r="G33" s="196">
        <v>10000000</v>
      </c>
      <c r="H33" s="2" t="s">
        <v>117</v>
      </c>
      <c r="I33" s="50" t="s">
        <v>265</v>
      </c>
      <c r="K33" s="19"/>
    </row>
    <row r="34" spans="1:11" s="8" customFormat="1" ht="18.75" customHeight="1" thickBot="1" x14ac:dyDescent="0.3">
      <c r="A34" s="2">
        <v>30</v>
      </c>
      <c r="B34" s="119" t="s">
        <v>807</v>
      </c>
      <c r="C34" s="180"/>
      <c r="D34" s="197" t="s">
        <v>806</v>
      </c>
      <c r="E34" s="180"/>
      <c r="F34" s="152" t="s">
        <v>805</v>
      </c>
      <c r="G34" s="196">
        <v>11000000</v>
      </c>
      <c r="H34" s="2" t="s">
        <v>117</v>
      </c>
      <c r="I34" s="50" t="s">
        <v>265</v>
      </c>
      <c r="K34" s="19"/>
    </row>
    <row r="35" spans="1:11" s="8" customFormat="1" ht="18.75" customHeight="1" thickBot="1" x14ac:dyDescent="0.3">
      <c r="A35" s="2">
        <v>31</v>
      </c>
      <c r="B35" s="119" t="s">
        <v>804</v>
      </c>
      <c r="C35" s="180"/>
      <c r="D35" s="197" t="s">
        <v>803</v>
      </c>
      <c r="E35" s="180"/>
      <c r="F35" s="152" t="s">
        <v>802</v>
      </c>
      <c r="G35" s="196">
        <v>10000000</v>
      </c>
      <c r="H35" s="2" t="s">
        <v>117</v>
      </c>
      <c r="I35" s="50" t="s">
        <v>265</v>
      </c>
      <c r="K35" s="19"/>
    </row>
    <row r="36" spans="1:11" s="8" customFormat="1" ht="18.75" customHeight="1" thickBot="1" x14ac:dyDescent="0.3">
      <c r="A36" s="2">
        <v>32</v>
      </c>
      <c r="B36" s="119" t="s">
        <v>801</v>
      </c>
      <c r="C36" s="180"/>
      <c r="D36" s="197" t="s">
        <v>261</v>
      </c>
      <c r="E36" s="180"/>
      <c r="F36" s="152" t="s">
        <v>800</v>
      </c>
      <c r="G36" s="196">
        <v>11000000</v>
      </c>
      <c r="H36" s="2" t="s">
        <v>117</v>
      </c>
      <c r="I36" s="50" t="s">
        <v>265</v>
      </c>
      <c r="K36" s="19"/>
    </row>
    <row r="37" spans="1:11" s="8" customFormat="1" ht="18.75" customHeight="1" thickBot="1" x14ac:dyDescent="0.3">
      <c r="A37" s="2">
        <v>33</v>
      </c>
      <c r="B37" s="119" t="s">
        <v>799</v>
      </c>
      <c r="C37" s="180"/>
      <c r="D37" s="197" t="s">
        <v>798</v>
      </c>
      <c r="E37" s="180"/>
      <c r="F37" s="152" t="s">
        <v>797</v>
      </c>
      <c r="G37" s="196">
        <v>10000000</v>
      </c>
      <c r="H37" s="2" t="s">
        <v>117</v>
      </c>
      <c r="I37" s="50" t="s">
        <v>265</v>
      </c>
      <c r="K37" s="19"/>
    </row>
    <row r="38" spans="1:11" s="8" customFormat="1" ht="18.75" customHeight="1" thickBot="1" x14ac:dyDescent="0.3">
      <c r="A38" s="2">
        <v>34</v>
      </c>
      <c r="B38" s="119" t="s">
        <v>796</v>
      </c>
      <c r="C38" s="180"/>
      <c r="D38" s="197" t="s">
        <v>795</v>
      </c>
      <c r="E38" s="180"/>
      <c r="F38" s="153" t="s">
        <v>794</v>
      </c>
      <c r="G38" s="196">
        <v>10000000</v>
      </c>
      <c r="H38" s="2" t="s">
        <v>117</v>
      </c>
      <c r="I38" s="50" t="s">
        <v>265</v>
      </c>
      <c r="K38" s="19"/>
    </row>
    <row r="39" spans="1:11" s="8" customFormat="1" ht="18.75" customHeight="1" thickBot="1" x14ac:dyDescent="0.3">
      <c r="A39" s="2">
        <v>35</v>
      </c>
      <c r="B39" s="119" t="s">
        <v>793</v>
      </c>
      <c r="C39" s="180"/>
      <c r="D39" s="197" t="s">
        <v>792</v>
      </c>
      <c r="E39" s="180"/>
      <c r="F39" s="152" t="s">
        <v>791</v>
      </c>
      <c r="G39" s="196">
        <v>10000000</v>
      </c>
      <c r="H39" s="2" t="s">
        <v>117</v>
      </c>
      <c r="I39" s="50" t="s">
        <v>265</v>
      </c>
      <c r="K39" s="19"/>
    </row>
    <row r="40" spans="1:11" s="8" customFormat="1" ht="18.75" customHeight="1" thickBot="1" x14ac:dyDescent="0.3">
      <c r="A40" s="2">
        <v>36</v>
      </c>
      <c r="B40" s="119" t="s">
        <v>359</v>
      </c>
      <c r="C40" s="180"/>
      <c r="D40" s="197" t="s">
        <v>363</v>
      </c>
      <c r="E40" s="180"/>
      <c r="F40" s="152" t="s">
        <v>790</v>
      </c>
      <c r="G40" s="196">
        <v>10000000</v>
      </c>
      <c r="H40" s="2" t="s">
        <v>117</v>
      </c>
      <c r="I40" s="50" t="s">
        <v>265</v>
      </c>
      <c r="K40" s="19"/>
    </row>
    <row r="41" spans="1:11" s="8" customFormat="1" ht="18.75" customHeight="1" thickBot="1" x14ac:dyDescent="0.3">
      <c r="A41" s="2">
        <v>37</v>
      </c>
      <c r="B41" s="119" t="s">
        <v>789</v>
      </c>
      <c r="C41" s="180"/>
      <c r="D41" s="197" t="s">
        <v>257</v>
      </c>
      <c r="E41" s="180"/>
      <c r="F41" s="152" t="s">
        <v>788</v>
      </c>
      <c r="G41" s="196">
        <v>10000000</v>
      </c>
      <c r="H41" s="2" t="s">
        <v>117</v>
      </c>
      <c r="I41" s="50" t="s">
        <v>265</v>
      </c>
      <c r="K41" s="19"/>
    </row>
    <row r="42" spans="1:11" s="8" customFormat="1" ht="18.75" customHeight="1" thickBot="1" x14ac:dyDescent="0.3">
      <c r="A42" s="2">
        <v>38</v>
      </c>
      <c r="B42" s="119" t="s">
        <v>787</v>
      </c>
      <c r="C42" s="180"/>
      <c r="D42" s="197" t="s">
        <v>786</v>
      </c>
      <c r="E42" s="180"/>
      <c r="F42" s="152" t="s">
        <v>785</v>
      </c>
      <c r="G42" s="196">
        <v>10000000</v>
      </c>
      <c r="H42" s="2" t="s">
        <v>117</v>
      </c>
      <c r="I42" s="50" t="s">
        <v>265</v>
      </c>
      <c r="K42" s="19"/>
    </row>
    <row r="43" spans="1:11" s="8" customFormat="1" ht="18.75" customHeight="1" thickBot="1" x14ac:dyDescent="0.3">
      <c r="A43" s="2">
        <v>39</v>
      </c>
      <c r="B43" s="119" t="s">
        <v>784</v>
      </c>
      <c r="C43" s="180"/>
      <c r="D43" s="110" t="s">
        <v>783</v>
      </c>
      <c r="E43" s="180"/>
      <c r="F43" s="152" t="s">
        <v>782</v>
      </c>
      <c r="G43" s="196">
        <v>10000000</v>
      </c>
      <c r="H43" s="2" t="s">
        <v>117</v>
      </c>
      <c r="I43" s="50" t="s">
        <v>265</v>
      </c>
      <c r="K43" s="19"/>
    </row>
    <row r="44" spans="1:11" s="8" customFormat="1" ht="18.75" customHeight="1" thickBot="1" x14ac:dyDescent="0.3">
      <c r="A44" s="2">
        <v>40</v>
      </c>
      <c r="B44" s="119" t="s">
        <v>781</v>
      </c>
      <c r="C44" s="180"/>
      <c r="D44" s="197" t="s">
        <v>263</v>
      </c>
      <c r="E44" s="180"/>
      <c r="F44" s="152" t="s">
        <v>780</v>
      </c>
      <c r="G44" s="196">
        <v>10000000</v>
      </c>
      <c r="H44" s="2" t="s">
        <v>117</v>
      </c>
      <c r="I44" s="50" t="s">
        <v>265</v>
      </c>
      <c r="J44" s="85"/>
      <c r="K44" s="19"/>
    </row>
    <row r="45" spans="1:11" s="8" customFormat="1" ht="18.75" customHeight="1" thickBot="1" x14ac:dyDescent="0.3">
      <c r="A45" s="2">
        <v>41</v>
      </c>
      <c r="B45" s="119" t="s">
        <v>779</v>
      </c>
      <c r="C45" s="180"/>
      <c r="D45" s="197" t="s">
        <v>778</v>
      </c>
      <c r="E45" s="180"/>
      <c r="F45" s="152" t="s">
        <v>777</v>
      </c>
      <c r="G45" s="196">
        <v>10000000</v>
      </c>
      <c r="H45" s="2" t="s">
        <v>117</v>
      </c>
      <c r="I45" s="50" t="s">
        <v>265</v>
      </c>
      <c r="K45" s="19"/>
    </row>
    <row r="46" spans="1:11" s="8" customFormat="1" ht="18.75" customHeight="1" thickBot="1" x14ac:dyDescent="0.3">
      <c r="A46" s="2">
        <v>42</v>
      </c>
      <c r="B46" s="119" t="s">
        <v>776</v>
      </c>
      <c r="C46" s="180"/>
      <c r="D46" s="197" t="s">
        <v>64</v>
      </c>
      <c r="E46" s="180"/>
      <c r="F46" s="152" t="s">
        <v>775</v>
      </c>
      <c r="G46" s="196">
        <v>10000000</v>
      </c>
      <c r="H46" s="2" t="s">
        <v>117</v>
      </c>
      <c r="I46" s="50" t="s">
        <v>265</v>
      </c>
      <c r="K46" s="19"/>
    </row>
    <row r="47" spans="1:11" s="8" customFormat="1" ht="18.75" customHeight="1" thickBot="1" x14ac:dyDescent="0.3">
      <c r="A47" s="2">
        <v>43</v>
      </c>
      <c r="B47" s="119" t="s">
        <v>774</v>
      </c>
      <c r="C47" s="180"/>
      <c r="D47" s="197" t="s">
        <v>364</v>
      </c>
      <c r="E47" s="180"/>
      <c r="F47" s="152" t="s">
        <v>773</v>
      </c>
      <c r="G47" s="196">
        <v>10000000</v>
      </c>
      <c r="H47" s="2" t="s">
        <v>117</v>
      </c>
      <c r="I47" s="50" t="s">
        <v>265</v>
      </c>
      <c r="K47" s="19"/>
    </row>
    <row r="48" spans="1:11" s="8" customFormat="1" ht="18.75" customHeight="1" thickBot="1" x14ac:dyDescent="0.3">
      <c r="A48" s="2">
        <v>44</v>
      </c>
      <c r="B48" s="119" t="s">
        <v>772</v>
      </c>
      <c r="C48" s="180"/>
      <c r="D48" s="197" t="s">
        <v>78</v>
      </c>
      <c r="E48" s="180"/>
      <c r="F48" s="152" t="s">
        <v>771</v>
      </c>
      <c r="G48" s="196">
        <v>11700000</v>
      </c>
      <c r="H48" s="2" t="s">
        <v>117</v>
      </c>
      <c r="I48" s="50" t="s">
        <v>265</v>
      </c>
      <c r="K48" s="19"/>
    </row>
    <row r="49" spans="1:11" s="8" customFormat="1" ht="18.75" customHeight="1" thickBot="1" x14ac:dyDescent="0.3">
      <c r="A49" s="2">
        <v>45</v>
      </c>
      <c r="B49" s="119" t="s">
        <v>770</v>
      </c>
      <c r="C49" s="180"/>
      <c r="D49" s="197" t="s">
        <v>769</v>
      </c>
      <c r="E49" s="180"/>
      <c r="F49" s="152" t="s">
        <v>768</v>
      </c>
      <c r="G49" s="196">
        <v>11700000</v>
      </c>
      <c r="H49" s="2" t="s">
        <v>117</v>
      </c>
      <c r="I49" s="50" t="s">
        <v>265</v>
      </c>
      <c r="K49" s="19"/>
    </row>
    <row r="50" spans="1:11" s="8" customFormat="1" ht="18.75" customHeight="1" thickBot="1" x14ac:dyDescent="0.3">
      <c r="A50" s="2">
        <v>46</v>
      </c>
      <c r="B50" s="119" t="s">
        <v>767</v>
      </c>
      <c r="C50" s="180"/>
      <c r="D50" s="197" t="s">
        <v>766</v>
      </c>
      <c r="E50" s="180"/>
      <c r="F50" s="152" t="s">
        <v>765</v>
      </c>
      <c r="G50" s="196">
        <v>11700000</v>
      </c>
      <c r="H50" s="2" t="s">
        <v>117</v>
      </c>
      <c r="I50" s="50" t="s">
        <v>265</v>
      </c>
      <c r="K50" s="19"/>
    </row>
    <row r="51" spans="1:11" s="8" customFormat="1" ht="18.75" customHeight="1" thickBot="1" x14ac:dyDescent="0.3">
      <c r="A51" s="2">
        <v>47</v>
      </c>
      <c r="B51" s="119" t="s">
        <v>764</v>
      </c>
      <c r="C51" s="180"/>
      <c r="D51" s="197" t="s">
        <v>268</v>
      </c>
      <c r="E51" s="180"/>
      <c r="F51" s="152" t="s">
        <v>763</v>
      </c>
      <c r="G51" s="196">
        <v>11700000</v>
      </c>
      <c r="H51" s="2" t="s">
        <v>117</v>
      </c>
      <c r="I51" s="50" t="s">
        <v>265</v>
      </c>
      <c r="K51" s="19"/>
    </row>
    <row r="52" spans="1:11" s="8" customFormat="1" ht="18.75" customHeight="1" thickBot="1" x14ac:dyDescent="0.3">
      <c r="A52" s="2">
        <v>48</v>
      </c>
      <c r="B52" s="119" t="s">
        <v>762</v>
      </c>
      <c r="C52" s="180"/>
      <c r="D52" s="197" t="s">
        <v>258</v>
      </c>
      <c r="E52" s="180"/>
      <c r="F52" s="152" t="s">
        <v>761</v>
      </c>
      <c r="G52" s="196">
        <v>10000000</v>
      </c>
      <c r="H52" s="2" t="s">
        <v>117</v>
      </c>
      <c r="I52" s="50" t="s">
        <v>265</v>
      </c>
      <c r="K52" s="19"/>
    </row>
    <row r="53" spans="1:11" s="8" customFormat="1" ht="18.75" customHeight="1" thickBot="1" x14ac:dyDescent="0.3">
      <c r="A53" s="2">
        <v>49</v>
      </c>
      <c r="B53" s="119" t="s">
        <v>760</v>
      </c>
      <c r="C53" s="180"/>
      <c r="D53" s="197" t="s">
        <v>759</v>
      </c>
      <c r="E53" s="180"/>
      <c r="F53" s="152" t="s">
        <v>758</v>
      </c>
      <c r="G53" s="196">
        <v>10000000</v>
      </c>
      <c r="H53" s="2" t="s">
        <v>117</v>
      </c>
      <c r="I53" s="50" t="s">
        <v>265</v>
      </c>
      <c r="K53" s="19"/>
    </row>
    <row r="54" spans="1:11" s="8" customFormat="1" ht="18.75" customHeight="1" thickBot="1" x14ac:dyDescent="0.3">
      <c r="A54" s="2">
        <v>50</v>
      </c>
      <c r="B54" s="119" t="s">
        <v>757</v>
      </c>
      <c r="C54" s="180"/>
      <c r="D54" s="197" t="s">
        <v>365</v>
      </c>
      <c r="E54" s="180"/>
      <c r="F54" s="152" t="s">
        <v>756</v>
      </c>
      <c r="G54" s="196">
        <v>10000000</v>
      </c>
      <c r="H54" s="2" t="s">
        <v>117</v>
      </c>
      <c r="I54" s="50" t="s">
        <v>265</v>
      </c>
      <c r="K54" s="19"/>
    </row>
    <row r="55" spans="1:11" s="8" customFormat="1" ht="18.75" customHeight="1" thickBot="1" x14ac:dyDescent="0.3">
      <c r="A55" s="2">
        <v>51</v>
      </c>
      <c r="B55" s="119" t="s">
        <v>755</v>
      </c>
      <c r="C55" s="180"/>
      <c r="D55" s="197" t="s">
        <v>754</v>
      </c>
      <c r="E55" s="180"/>
      <c r="F55" s="152" t="s">
        <v>753</v>
      </c>
      <c r="G55" s="196">
        <v>10000000</v>
      </c>
      <c r="H55" s="2" t="s">
        <v>117</v>
      </c>
      <c r="I55" s="50" t="s">
        <v>265</v>
      </c>
      <c r="K55" s="19"/>
    </row>
    <row r="56" spans="1:11" s="8" customFormat="1" ht="18.75" customHeight="1" thickBot="1" x14ac:dyDescent="0.3">
      <c r="A56" s="2">
        <v>52</v>
      </c>
      <c r="B56" s="119" t="s">
        <v>752</v>
      </c>
      <c r="C56" s="180"/>
      <c r="D56" s="197" t="s">
        <v>366</v>
      </c>
      <c r="E56" s="180"/>
      <c r="F56" s="153" t="s">
        <v>751</v>
      </c>
      <c r="G56" s="196">
        <v>11000000</v>
      </c>
      <c r="H56" s="2" t="s">
        <v>117</v>
      </c>
      <c r="I56" s="50" t="s">
        <v>265</v>
      </c>
      <c r="J56" s="85"/>
      <c r="K56" s="19"/>
    </row>
    <row r="57" spans="1:11" s="8" customFormat="1" ht="18.75" customHeight="1" thickBot="1" x14ac:dyDescent="0.3">
      <c r="A57" s="2">
        <v>53</v>
      </c>
      <c r="B57" s="119" t="s">
        <v>750</v>
      </c>
      <c r="C57" s="180"/>
      <c r="D57" s="197" t="s">
        <v>367</v>
      </c>
      <c r="E57" s="180"/>
      <c r="F57" s="152" t="s">
        <v>749</v>
      </c>
      <c r="G57" s="196">
        <v>10600000</v>
      </c>
      <c r="H57" s="2" t="s">
        <v>117</v>
      </c>
      <c r="I57" s="50" t="s">
        <v>265</v>
      </c>
      <c r="K57" s="19"/>
    </row>
    <row r="58" spans="1:11" s="8" customFormat="1" ht="18.75" customHeight="1" thickBot="1" x14ac:dyDescent="0.3">
      <c r="A58" s="2">
        <v>54</v>
      </c>
      <c r="B58" s="195" t="s">
        <v>748</v>
      </c>
      <c r="C58"/>
      <c r="D58" s="110" t="s">
        <v>255</v>
      </c>
      <c r="E58"/>
      <c r="F58" s="152" t="s">
        <v>747</v>
      </c>
      <c r="G58" s="194">
        <v>10000000</v>
      </c>
      <c r="H58" s="2" t="s">
        <v>117</v>
      </c>
      <c r="I58" s="50" t="s">
        <v>265</v>
      </c>
      <c r="K58" s="19"/>
    </row>
    <row r="59" spans="1:11" s="8" customFormat="1" ht="18.75" customHeight="1" x14ac:dyDescent="0.25">
      <c r="A59" s="2"/>
      <c r="B59" s="103"/>
      <c r="C59" s="103"/>
      <c r="D59" s="111"/>
      <c r="E59" s="107"/>
      <c r="F59" s="103"/>
      <c r="G59" s="121"/>
      <c r="H59" s="2"/>
      <c r="I59" s="50"/>
      <c r="J59" s="95">
        <f>SUM(G5:G58)</f>
        <v>570000000</v>
      </c>
      <c r="K59" s="19">
        <v>54</v>
      </c>
    </row>
    <row r="60" spans="1:11" s="8" customFormat="1" ht="18.75" customHeight="1" x14ac:dyDescent="0.25">
      <c r="A60" s="2">
        <v>1</v>
      </c>
      <c r="B60" s="119" t="s">
        <v>1095</v>
      </c>
      <c r="C60" s="180"/>
      <c r="D60" s="120" t="s">
        <v>68</v>
      </c>
      <c r="E60" s="180"/>
      <c r="F60" s="148" t="s">
        <v>1096</v>
      </c>
      <c r="G60" s="214">
        <v>15750000</v>
      </c>
      <c r="H60" s="2" t="s">
        <v>117</v>
      </c>
      <c r="I60" s="50" t="s">
        <v>82</v>
      </c>
      <c r="J60" s="95"/>
      <c r="K60" s="19"/>
    </row>
    <row r="61" spans="1:11" s="8" customFormat="1" ht="18.75" customHeight="1" x14ac:dyDescent="0.25">
      <c r="A61" s="2">
        <v>2</v>
      </c>
      <c r="B61" s="119" t="s">
        <v>1097</v>
      </c>
      <c r="C61" s="180"/>
      <c r="D61" s="120" t="s">
        <v>266</v>
      </c>
      <c r="E61" s="180"/>
      <c r="F61" s="148" t="s">
        <v>327</v>
      </c>
      <c r="G61" s="214">
        <v>15750000</v>
      </c>
      <c r="H61" s="2" t="s">
        <v>117</v>
      </c>
      <c r="I61" s="50" t="s">
        <v>82</v>
      </c>
      <c r="J61" s="95"/>
      <c r="K61" s="19"/>
    </row>
    <row r="62" spans="1:11" s="8" customFormat="1" ht="18.75" customHeight="1" x14ac:dyDescent="0.25">
      <c r="A62" s="2">
        <v>3</v>
      </c>
      <c r="B62" s="119" t="s">
        <v>1098</v>
      </c>
      <c r="C62" s="180"/>
      <c r="D62" s="120" t="s">
        <v>270</v>
      </c>
      <c r="E62" s="180"/>
      <c r="F62" s="148" t="s">
        <v>1099</v>
      </c>
      <c r="G62" s="214">
        <v>15750000</v>
      </c>
      <c r="H62" s="2" t="s">
        <v>117</v>
      </c>
      <c r="I62" s="50" t="s">
        <v>82</v>
      </c>
      <c r="J62" s="95"/>
      <c r="K62" s="19"/>
    </row>
    <row r="63" spans="1:11" s="8" customFormat="1" ht="18.75" customHeight="1" x14ac:dyDescent="0.25">
      <c r="A63" s="2">
        <v>4</v>
      </c>
      <c r="B63" s="119" t="s">
        <v>1100</v>
      </c>
      <c r="C63" s="180"/>
      <c r="D63" s="120" t="s">
        <v>1101</v>
      </c>
      <c r="E63" s="180"/>
      <c r="F63" s="148" t="s">
        <v>1102</v>
      </c>
      <c r="G63" s="214">
        <v>15750000</v>
      </c>
      <c r="H63" s="2" t="s">
        <v>117</v>
      </c>
      <c r="I63" s="50" t="s">
        <v>82</v>
      </c>
      <c r="J63" s="95"/>
      <c r="K63" s="19"/>
    </row>
    <row r="64" spans="1:11" s="8" customFormat="1" ht="18.75" customHeight="1" x14ac:dyDescent="0.25">
      <c r="A64" s="2">
        <v>5</v>
      </c>
      <c r="B64" s="119" t="s">
        <v>1103</v>
      </c>
      <c r="C64" s="180"/>
      <c r="D64" s="120" t="s">
        <v>47</v>
      </c>
      <c r="E64" s="180"/>
      <c r="F64" s="148" t="s">
        <v>1104</v>
      </c>
      <c r="G64" s="214">
        <v>15750000</v>
      </c>
      <c r="H64" s="2" t="s">
        <v>117</v>
      </c>
      <c r="I64" s="50" t="s">
        <v>82</v>
      </c>
      <c r="J64" s="95"/>
      <c r="K64" s="19"/>
    </row>
    <row r="65" spans="1:11" s="8" customFormat="1" ht="18.75" customHeight="1" x14ac:dyDescent="0.25">
      <c r="A65" s="2">
        <v>6</v>
      </c>
      <c r="B65" s="119" t="s">
        <v>332</v>
      </c>
      <c r="C65" s="180"/>
      <c r="D65" s="120" t="s">
        <v>72</v>
      </c>
      <c r="E65" s="180"/>
      <c r="F65" s="148" t="s">
        <v>1105</v>
      </c>
      <c r="G65" s="214">
        <v>15750000</v>
      </c>
      <c r="H65" s="2" t="s">
        <v>117</v>
      </c>
      <c r="I65" s="50" t="s">
        <v>82</v>
      </c>
      <c r="J65" s="95"/>
      <c r="K65" s="19"/>
    </row>
    <row r="66" spans="1:11" s="8" customFormat="1" ht="18.75" customHeight="1" x14ac:dyDescent="0.25">
      <c r="A66" s="2">
        <v>7</v>
      </c>
      <c r="B66" s="119" t="s">
        <v>1106</v>
      </c>
      <c r="C66" s="180"/>
      <c r="D66" s="110" t="s">
        <v>328</v>
      </c>
      <c r="E66" s="180"/>
      <c r="F66" s="148" t="s">
        <v>1107</v>
      </c>
      <c r="G66" s="214">
        <v>15750000</v>
      </c>
      <c r="H66" s="2" t="s">
        <v>117</v>
      </c>
      <c r="I66" s="50" t="s">
        <v>82</v>
      </c>
      <c r="J66" s="95"/>
      <c r="K66" s="19"/>
    </row>
    <row r="67" spans="1:11" s="8" customFormat="1" ht="18.75" customHeight="1" x14ac:dyDescent="0.25">
      <c r="A67" s="2">
        <v>8</v>
      </c>
      <c r="B67" s="119" t="s">
        <v>1108</v>
      </c>
      <c r="C67" s="180"/>
      <c r="D67" s="120" t="s">
        <v>1109</v>
      </c>
      <c r="E67" s="180"/>
      <c r="F67" s="148" t="s">
        <v>1110</v>
      </c>
      <c r="G67" s="214">
        <v>10000000</v>
      </c>
      <c r="H67" s="2" t="s">
        <v>117</v>
      </c>
      <c r="I67" s="50" t="s">
        <v>82</v>
      </c>
      <c r="J67" s="95"/>
      <c r="K67" s="19"/>
    </row>
    <row r="68" spans="1:11" s="8" customFormat="1" ht="18.75" customHeight="1" x14ac:dyDescent="0.25">
      <c r="A68" s="2">
        <v>9</v>
      </c>
      <c r="B68" s="218" t="s">
        <v>1111</v>
      </c>
      <c r="C68" s="180"/>
      <c r="D68" s="219" t="s">
        <v>1112</v>
      </c>
      <c r="E68" s="180"/>
      <c r="F68" s="148" t="s">
        <v>1113</v>
      </c>
      <c r="G68" s="220">
        <v>10000000</v>
      </c>
      <c r="H68" s="2" t="s">
        <v>117</v>
      </c>
      <c r="I68" s="50" t="s">
        <v>82</v>
      </c>
      <c r="J68" s="95"/>
      <c r="K68" s="19"/>
    </row>
    <row r="69" spans="1:11" s="8" customFormat="1" ht="18.75" customHeight="1" x14ac:dyDescent="0.25">
      <c r="A69" s="2">
        <v>10</v>
      </c>
      <c r="B69" s="221" t="s">
        <v>291</v>
      </c>
      <c r="C69" s="180"/>
      <c r="D69" s="113" t="s">
        <v>273</v>
      </c>
      <c r="E69" s="180"/>
      <c r="F69" s="148" t="s">
        <v>1114</v>
      </c>
      <c r="G69" s="214">
        <v>10000000</v>
      </c>
      <c r="H69" s="2" t="s">
        <v>117</v>
      </c>
      <c r="I69" s="50" t="s">
        <v>82</v>
      </c>
      <c r="J69" s="95"/>
      <c r="K69" s="19"/>
    </row>
    <row r="70" spans="1:11" s="8" customFormat="1" ht="18.75" customHeight="1" x14ac:dyDescent="0.25">
      <c r="A70" s="2">
        <v>11</v>
      </c>
      <c r="B70" s="119" t="s">
        <v>1115</v>
      </c>
      <c r="C70" s="180"/>
      <c r="D70" s="120" t="s">
        <v>778</v>
      </c>
      <c r="E70" s="180"/>
      <c r="F70" s="148" t="s">
        <v>1116</v>
      </c>
      <c r="G70" s="214">
        <v>10000000</v>
      </c>
      <c r="H70" s="2" t="s">
        <v>117</v>
      </c>
      <c r="I70" s="50" t="s">
        <v>82</v>
      </c>
      <c r="J70" s="95"/>
      <c r="K70" s="19"/>
    </row>
    <row r="71" spans="1:11" s="8" customFormat="1" ht="18.75" customHeight="1" x14ac:dyDescent="0.25">
      <c r="A71" s="2">
        <v>12</v>
      </c>
      <c r="B71" s="119" t="s">
        <v>1117</v>
      </c>
      <c r="C71" s="180"/>
      <c r="D71" s="120" t="s">
        <v>52</v>
      </c>
      <c r="E71" s="180"/>
      <c r="F71" s="148" t="s">
        <v>1118</v>
      </c>
      <c r="G71" s="214">
        <v>10000000</v>
      </c>
      <c r="H71" s="2" t="s">
        <v>117</v>
      </c>
      <c r="I71" s="50" t="s">
        <v>82</v>
      </c>
      <c r="J71" s="95"/>
      <c r="K71" s="19"/>
    </row>
    <row r="72" spans="1:11" s="8" customFormat="1" ht="18.75" customHeight="1" x14ac:dyDescent="0.25">
      <c r="A72" s="2">
        <v>13</v>
      </c>
      <c r="B72" s="119" t="s">
        <v>1119</v>
      </c>
      <c r="C72" s="180"/>
      <c r="D72" s="110" t="s">
        <v>1120</v>
      </c>
      <c r="E72" s="180"/>
      <c r="F72" s="148" t="s">
        <v>1121</v>
      </c>
      <c r="G72" s="214">
        <v>10000000</v>
      </c>
      <c r="H72" s="2" t="s">
        <v>117</v>
      </c>
      <c r="I72" s="50" t="s">
        <v>82</v>
      </c>
      <c r="J72" s="95"/>
      <c r="K72" s="19"/>
    </row>
    <row r="73" spans="1:11" s="8" customFormat="1" ht="18.75" customHeight="1" x14ac:dyDescent="0.25">
      <c r="A73" s="2">
        <v>14</v>
      </c>
      <c r="B73" s="119" t="s">
        <v>1122</v>
      </c>
      <c r="C73" s="180"/>
      <c r="D73" s="120" t="s">
        <v>1123</v>
      </c>
      <c r="E73" s="180" t="s">
        <v>1511</v>
      </c>
      <c r="F73" s="148" t="s">
        <v>1124</v>
      </c>
      <c r="G73" s="214">
        <v>15750000</v>
      </c>
      <c r="H73" s="2" t="s">
        <v>117</v>
      </c>
      <c r="I73" s="50" t="s">
        <v>82</v>
      </c>
      <c r="J73" s="95"/>
      <c r="K73" s="19"/>
    </row>
    <row r="74" spans="1:11" s="8" customFormat="1" ht="18.75" customHeight="1" x14ac:dyDescent="0.25">
      <c r="A74" s="2">
        <v>15</v>
      </c>
      <c r="B74" s="119" t="s">
        <v>1125</v>
      </c>
      <c r="C74" s="180"/>
      <c r="D74" s="110" t="s">
        <v>1126</v>
      </c>
      <c r="E74" s="180"/>
      <c r="F74" s="148" t="s">
        <v>1127</v>
      </c>
      <c r="G74" s="214">
        <v>15750000</v>
      </c>
      <c r="H74" s="2" t="s">
        <v>117</v>
      </c>
      <c r="I74" s="50" t="s">
        <v>82</v>
      </c>
      <c r="J74" s="95"/>
      <c r="K74" s="19"/>
    </row>
    <row r="75" spans="1:11" s="8" customFormat="1" ht="18.75" customHeight="1" x14ac:dyDescent="0.25">
      <c r="A75" s="2"/>
      <c r="B75" s="119"/>
      <c r="C75" s="80"/>
      <c r="D75" s="114"/>
      <c r="E75" s="82"/>
      <c r="F75" s="73"/>
      <c r="G75" s="118"/>
      <c r="H75" s="2"/>
      <c r="I75" s="50"/>
      <c r="J75" s="95">
        <f>SUM(G60:G74)</f>
        <v>201750000</v>
      </c>
      <c r="K75" s="19">
        <v>15</v>
      </c>
    </row>
    <row r="76" spans="1:11" s="8" customFormat="1" ht="15" customHeight="1" thickBot="1" x14ac:dyDescent="0.3">
      <c r="A76" s="2">
        <v>1</v>
      </c>
      <c r="B76" s="104" t="s">
        <v>1256</v>
      </c>
      <c r="C76" s="180"/>
      <c r="D76" s="120" t="s">
        <v>54</v>
      </c>
      <c r="E76" s="180"/>
      <c r="F76" s="224" t="s">
        <v>1257</v>
      </c>
      <c r="G76" s="223">
        <v>35000000</v>
      </c>
      <c r="H76" s="2" t="s">
        <v>117</v>
      </c>
      <c r="I76" s="50" t="s">
        <v>83</v>
      </c>
      <c r="J76" s="95"/>
      <c r="K76" s="19"/>
    </row>
    <row r="77" spans="1:11" s="8" customFormat="1" ht="15" customHeight="1" thickBot="1" x14ac:dyDescent="0.3">
      <c r="A77" s="2">
        <v>2</v>
      </c>
      <c r="B77" s="104" t="s">
        <v>1258</v>
      </c>
      <c r="C77" s="180"/>
      <c r="D77" s="120" t="s">
        <v>10</v>
      </c>
      <c r="E77" s="180"/>
      <c r="F77" s="224" t="s">
        <v>1259</v>
      </c>
      <c r="G77" s="223">
        <v>45000000</v>
      </c>
      <c r="H77" s="2" t="s">
        <v>117</v>
      </c>
      <c r="I77" s="50" t="s">
        <v>83</v>
      </c>
      <c r="J77" s="95"/>
      <c r="K77" s="19"/>
    </row>
    <row r="78" spans="1:11" s="8" customFormat="1" ht="15" customHeight="1" thickBot="1" x14ac:dyDescent="0.3">
      <c r="A78" s="2">
        <v>3</v>
      </c>
      <c r="B78" s="104" t="s">
        <v>1260</v>
      </c>
      <c r="C78" s="180"/>
      <c r="D78" s="110" t="s">
        <v>269</v>
      </c>
      <c r="E78" s="180"/>
      <c r="F78" s="224" t="s">
        <v>1261</v>
      </c>
      <c r="G78" s="223">
        <v>25000000</v>
      </c>
      <c r="H78" s="2" t="s">
        <v>117</v>
      </c>
      <c r="I78" s="50" t="s">
        <v>83</v>
      </c>
      <c r="J78" s="95"/>
      <c r="K78" s="19"/>
    </row>
    <row r="79" spans="1:11" ht="15" customHeight="1" thickBot="1" x14ac:dyDescent="0.3">
      <c r="A79" s="2">
        <v>4</v>
      </c>
      <c r="B79" s="104" t="s">
        <v>1262</v>
      </c>
      <c r="C79" s="180"/>
      <c r="D79" s="120" t="s">
        <v>36</v>
      </c>
      <c r="E79" s="180"/>
      <c r="F79" s="224" t="s">
        <v>1263</v>
      </c>
      <c r="G79" s="223">
        <v>25000000</v>
      </c>
      <c r="H79" s="2" t="s">
        <v>117</v>
      </c>
      <c r="I79" s="50" t="s">
        <v>83</v>
      </c>
      <c r="J79" s="126"/>
      <c r="K79" s="134"/>
    </row>
    <row r="80" spans="1:11" ht="15" customHeight="1" thickBot="1" x14ac:dyDescent="0.3">
      <c r="A80" s="2">
        <v>5</v>
      </c>
      <c r="B80" s="112" t="s">
        <v>1264</v>
      </c>
      <c r="C80" s="180"/>
      <c r="D80" s="120" t="s">
        <v>338</v>
      </c>
      <c r="E80" s="180"/>
      <c r="F80" s="222" t="s">
        <v>1265</v>
      </c>
      <c r="G80" s="223">
        <v>30000000</v>
      </c>
      <c r="H80" s="2" t="s">
        <v>117</v>
      </c>
      <c r="I80" s="50" t="s">
        <v>83</v>
      </c>
      <c r="J80" s="126"/>
    </row>
    <row r="81" spans="1:11" ht="15" customHeight="1" thickBot="1" x14ac:dyDescent="0.3">
      <c r="A81" s="2">
        <v>6</v>
      </c>
      <c r="B81" s="123" t="s">
        <v>1266</v>
      </c>
      <c r="C81" s="180"/>
      <c r="D81" s="120" t="s">
        <v>33</v>
      </c>
      <c r="E81" s="180"/>
      <c r="F81" s="224" t="s">
        <v>1267</v>
      </c>
      <c r="G81" s="223">
        <v>25000000</v>
      </c>
      <c r="H81" s="2" t="s">
        <v>117</v>
      </c>
      <c r="I81" s="50" t="s">
        <v>83</v>
      </c>
      <c r="J81" s="126"/>
    </row>
    <row r="82" spans="1:11" ht="15" customHeight="1" thickBot="1" x14ac:dyDescent="0.3">
      <c r="A82" s="2">
        <v>7</v>
      </c>
      <c r="B82" s="123" t="s">
        <v>1268</v>
      </c>
      <c r="C82" s="180"/>
      <c r="D82" s="120" t="s">
        <v>806</v>
      </c>
      <c r="E82" s="180"/>
      <c r="F82" s="224" t="s">
        <v>1269</v>
      </c>
      <c r="G82" s="223">
        <v>25000000</v>
      </c>
      <c r="H82" s="2" t="s">
        <v>117</v>
      </c>
      <c r="I82" s="50" t="s">
        <v>83</v>
      </c>
      <c r="J82" s="126"/>
    </row>
    <row r="83" spans="1:11" ht="15" customHeight="1" thickBot="1" x14ac:dyDescent="0.3">
      <c r="A83" s="2">
        <v>8</v>
      </c>
      <c r="B83" s="104" t="s">
        <v>293</v>
      </c>
      <c r="C83" s="180"/>
      <c r="D83" s="120" t="s">
        <v>292</v>
      </c>
      <c r="E83" s="180"/>
      <c r="F83" s="224" t="s">
        <v>1270</v>
      </c>
      <c r="G83" s="223">
        <v>25000000</v>
      </c>
      <c r="H83" s="2" t="s">
        <v>117</v>
      </c>
      <c r="I83" s="50" t="s">
        <v>83</v>
      </c>
      <c r="J83" s="126"/>
    </row>
    <row r="84" spans="1:11" ht="15" customHeight="1" thickBot="1" x14ac:dyDescent="0.3">
      <c r="A84" s="2">
        <v>9</v>
      </c>
      <c r="B84" s="104" t="s">
        <v>1271</v>
      </c>
      <c r="C84" s="180"/>
      <c r="D84" s="120" t="s">
        <v>51</v>
      </c>
      <c r="E84" s="180"/>
      <c r="F84" s="224" t="s">
        <v>1272</v>
      </c>
      <c r="G84" s="223">
        <v>25000000</v>
      </c>
      <c r="H84" s="2" t="s">
        <v>117</v>
      </c>
      <c r="I84" s="50" t="s">
        <v>83</v>
      </c>
      <c r="J84" s="126"/>
    </row>
    <row r="85" spans="1:11" ht="15" customHeight="1" thickBot="1" x14ac:dyDescent="0.3">
      <c r="A85" s="2">
        <v>10</v>
      </c>
      <c r="B85" s="104" t="s">
        <v>1273</v>
      </c>
      <c r="C85" s="180"/>
      <c r="D85" s="120" t="s">
        <v>39</v>
      </c>
      <c r="E85" s="180"/>
      <c r="F85" s="224" t="s">
        <v>1274</v>
      </c>
      <c r="G85" s="223">
        <v>25000000</v>
      </c>
      <c r="H85" s="2" t="s">
        <v>117</v>
      </c>
      <c r="I85" s="50" t="s">
        <v>83</v>
      </c>
      <c r="J85" s="126"/>
    </row>
    <row r="86" spans="1:11" ht="15" customHeight="1" thickBot="1" x14ac:dyDescent="0.3">
      <c r="A86" s="2">
        <v>11</v>
      </c>
      <c r="B86" s="123" t="s">
        <v>1275</v>
      </c>
      <c r="C86" s="180"/>
      <c r="D86" s="120" t="s">
        <v>271</v>
      </c>
      <c r="E86" s="180"/>
      <c r="F86" s="224" t="s">
        <v>1276</v>
      </c>
      <c r="G86" s="223">
        <v>25000000</v>
      </c>
      <c r="H86" s="2" t="s">
        <v>117</v>
      </c>
      <c r="I86" s="50" t="s">
        <v>83</v>
      </c>
      <c r="J86" s="126"/>
    </row>
    <row r="87" spans="1:11" ht="15" customHeight="1" thickBot="1" x14ac:dyDescent="0.3">
      <c r="A87" s="2">
        <v>12</v>
      </c>
      <c r="B87" s="104" t="s">
        <v>1277</v>
      </c>
      <c r="C87" s="180"/>
      <c r="D87" s="120" t="s">
        <v>1278</v>
      </c>
      <c r="E87" s="180"/>
      <c r="F87" s="224" t="s">
        <v>1279</v>
      </c>
      <c r="G87" s="223">
        <v>35000000</v>
      </c>
      <c r="H87" s="2" t="s">
        <v>117</v>
      </c>
      <c r="I87" s="50" t="s">
        <v>83</v>
      </c>
      <c r="J87" s="126"/>
    </row>
    <row r="88" spans="1:11" ht="15" customHeight="1" thickBot="1" x14ac:dyDescent="0.3">
      <c r="A88" s="2">
        <v>13</v>
      </c>
      <c r="B88" s="228" t="s">
        <v>1280</v>
      </c>
      <c r="C88" s="180"/>
      <c r="D88" s="120" t="s">
        <v>264</v>
      </c>
      <c r="E88" s="180"/>
      <c r="F88" s="224" t="s">
        <v>1281</v>
      </c>
      <c r="G88" s="223">
        <v>20000000</v>
      </c>
      <c r="H88" s="2" t="s">
        <v>117</v>
      </c>
      <c r="I88" s="50" t="s">
        <v>83</v>
      </c>
      <c r="J88" s="126"/>
    </row>
    <row r="89" spans="1:11" ht="15" customHeight="1" thickBot="1" x14ac:dyDescent="0.3">
      <c r="A89" s="2">
        <v>14</v>
      </c>
      <c r="B89" s="104" t="s">
        <v>1282</v>
      </c>
      <c r="C89" s="180"/>
      <c r="D89" s="120" t="s">
        <v>1283</v>
      </c>
      <c r="E89" s="180"/>
      <c r="F89" s="224" t="s">
        <v>1284</v>
      </c>
      <c r="G89" s="223">
        <v>20000000</v>
      </c>
      <c r="H89" s="2" t="s">
        <v>117</v>
      </c>
      <c r="I89" s="50" t="s">
        <v>83</v>
      </c>
      <c r="J89" s="126"/>
    </row>
    <row r="90" spans="1:11" ht="15" customHeight="1" thickBot="1" x14ac:dyDescent="0.3">
      <c r="A90" s="2">
        <v>15</v>
      </c>
      <c r="B90" s="123" t="s">
        <v>1285</v>
      </c>
      <c r="C90" s="180"/>
      <c r="D90" s="120" t="s">
        <v>1286</v>
      </c>
      <c r="E90" s="180"/>
      <c r="F90" s="224" t="s">
        <v>1287</v>
      </c>
      <c r="G90" s="223">
        <v>20000000</v>
      </c>
      <c r="H90" s="2" t="s">
        <v>117</v>
      </c>
      <c r="I90" s="50" t="s">
        <v>83</v>
      </c>
      <c r="J90" s="126"/>
    </row>
    <row r="91" spans="1:11" ht="15" customHeight="1" thickBot="1" x14ac:dyDescent="0.3">
      <c r="A91" s="2">
        <v>16</v>
      </c>
      <c r="B91" s="104" t="s">
        <v>1288</v>
      </c>
      <c r="C91" s="180"/>
      <c r="D91" s="120" t="s">
        <v>58</v>
      </c>
      <c r="E91" s="180"/>
      <c r="F91" s="222" t="s">
        <v>1289</v>
      </c>
      <c r="G91" s="223">
        <v>15000000</v>
      </c>
      <c r="H91" s="2" t="s">
        <v>117</v>
      </c>
      <c r="I91" s="50" t="s">
        <v>83</v>
      </c>
      <c r="J91" s="126"/>
    </row>
    <row r="92" spans="1:11" x14ac:dyDescent="0.25">
      <c r="J92" s="126">
        <f>SUM(G76:G91)</f>
        <v>420000000</v>
      </c>
      <c r="K92" s="47">
        <v>16</v>
      </c>
    </row>
    <row r="93" spans="1:11" ht="20.100000000000001" customHeight="1" x14ac:dyDescent="0.25">
      <c r="B93" s="234" t="s">
        <v>1441</v>
      </c>
      <c r="C93" s="230"/>
      <c r="D93" s="238" t="s">
        <v>269</v>
      </c>
      <c r="E93" s="230"/>
      <c r="F93" s="232" t="s">
        <v>1442</v>
      </c>
      <c r="G93" s="233">
        <v>39800000</v>
      </c>
      <c r="H93" s="2" t="s">
        <v>84</v>
      </c>
      <c r="I93" s="235" t="s">
        <v>320</v>
      </c>
      <c r="J93" s="126"/>
    </row>
    <row r="94" spans="1:11" ht="20.100000000000001" customHeight="1" x14ac:dyDescent="0.25">
      <c r="B94" s="229" t="s">
        <v>1443</v>
      </c>
      <c r="C94" s="230"/>
      <c r="D94" s="231" t="s">
        <v>1444</v>
      </c>
      <c r="E94" s="230"/>
      <c r="F94" s="240" t="s">
        <v>1445</v>
      </c>
      <c r="G94" s="233">
        <v>37800000</v>
      </c>
      <c r="H94" s="2" t="s">
        <v>84</v>
      </c>
      <c r="I94" s="235" t="s">
        <v>320</v>
      </c>
      <c r="J94" s="126"/>
    </row>
    <row r="95" spans="1:11" ht="20.100000000000001" customHeight="1" x14ac:dyDescent="0.25">
      <c r="B95" s="229"/>
      <c r="C95" s="230"/>
      <c r="D95" s="231"/>
      <c r="E95" s="230"/>
      <c r="F95" s="240"/>
      <c r="G95" s="233"/>
      <c r="H95" s="180"/>
      <c r="I95" s="235"/>
      <c r="J95" s="126">
        <f>SUM(G93:G95)</f>
        <v>77600000</v>
      </c>
      <c r="K95" s="47">
        <v>2</v>
      </c>
    </row>
    <row r="96" spans="1:11" ht="20.100000000000001" customHeight="1" x14ac:dyDescent="0.25">
      <c r="B96" s="229" t="s">
        <v>1446</v>
      </c>
      <c r="C96" s="230"/>
      <c r="D96" s="231" t="s">
        <v>258</v>
      </c>
      <c r="E96" s="230"/>
      <c r="F96" s="232" t="s">
        <v>1447</v>
      </c>
      <c r="G96" s="233">
        <v>44300000</v>
      </c>
      <c r="H96" s="2" t="s">
        <v>84</v>
      </c>
      <c r="I96" s="235" t="s">
        <v>321</v>
      </c>
      <c r="J96" s="126"/>
    </row>
    <row r="97" spans="1:11" ht="20.100000000000001" customHeight="1" x14ac:dyDescent="0.25">
      <c r="B97" s="229"/>
      <c r="C97" s="230"/>
      <c r="D97" s="231"/>
      <c r="E97" s="230"/>
      <c r="F97" s="232"/>
      <c r="G97" s="233"/>
      <c r="H97" s="180"/>
      <c r="I97" s="235"/>
      <c r="J97" s="126">
        <f>SUM(G96:G97)</f>
        <v>44300000</v>
      </c>
      <c r="K97" s="47">
        <v>1</v>
      </c>
    </row>
    <row r="98" spans="1:11" ht="20.100000000000001" customHeight="1" x14ac:dyDescent="0.25">
      <c r="B98" s="234" t="s">
        <v>1448</v>
      </c>
      <c r="C98" s="230"/>
      <c r="D98" s="231" t="s">
        <v>47</v>
      </c>
      <c r="E98" s="230"/>
      <c r="F98" s="232" t="s">
        <v>1449</v>
      </c>
      <c r="G98" s="233">
        <v>150000000</v>
      </c>
      <c r="H98" s="2" t="s">
        <v>84</v>
      </c>
      <c r="I98" s="235" t="s">
        <v>1450</v>
      </c>
      <c r="J98" s="126"/>
    </row>
    <row r="99" spans="1:11" ht="20.100000000000001" customHeight="1" x14ac:dyDescent="0.25">
      <c r="B99" s="234"/>
      <c r="C99" s="230"/>
      <c r="D99" s="231"/>
      <c r="E99" s="230"/>
      <c r="F99" s="232"/>
      <c r="G99" s="233"/>
      <c r="H99" s="180"/>
      <c r="I99" s="235"/>
      <c r="J99" s="126">
        <f>SUM(G98:G99)</f>
        <v>150000000</v>
      </c>
      <c r="K99" s="47">
        <v>1</v>
      </c>
    </row>
    <row r="100" spans="1:11" ht="20.100000000000001" customHeight="1" x14ac:dyDescent="0.25">
      <c r="B100" s="234" t="s">
        <v>1451</v>
      </c>
      <c r="C100" s="230"/>
      <c r="D100" s="231" t="s">
        <v>1452</v>
      </c>
      <c r="E100" s="230"/>
      <c r="F100" s="241" t="s">
        <v>1453</v>
      </c>
      <c r="G100" s="233">
        <v>133900000</v>
      </c>
      <c r="H100" s="2" t="s">
        <v>84</v>
      </c>
      <c r="I100" s="235" t="s">
        <v>1454</v>
      </c>
      <c r="J100" s="126"/>
    </row>
    <row r="101" spans="1:11" ht="20.100000000000001" customHeight="1" x14ac:dyDescent="0.25">
      <c r="B101" s="234"/>
      <c r="C101" s="230"/>
      <c r="D101" s="231"/>
      <c r="E101" s="230"/>
      <c r="F101" s="241"/>
      <c r="G101" s="233"/>
      <c r="H101" s="180"/>
      <c r="I101" s="235"/>
      <c r="J101" s="126">
        <f>SUM(G100:G101)</f>
        <v>133900000</v>
      </c>
      <c r="K101" s="47">
        <v>1</v>
      </c>
    </row>
    <row r="102" spans="1:11" ht="20.100000000000001" customHeight="1" x14ac:dyDescent="0.25">
      <c r="B102" s="234" t="s">
        <v>1455</v>
      </c>
      <c r="C102" s="230"/>
      <c r="D102" s="231" t="s">
        <v>1456</v>
      </c>
      <c r="E102" s="230"/>
      <c r="F102" s="242" t="s">
        <v>1457</v>
      </c>
      <c r="G102" s="233">
        <v>116000000</v>
      </c>
      <c r="H102" s="2" t="s">
        <v>84</v>
      </c>
      <c r="I102" s="235" t="s">
        <v>322</v>
      </c>
      <c r="J102" s="126"/>
    </row>
    <row r="103" spans="1:11" ht="20.100000000000001" customHeight="1" x14ac:dyDescent="0.25">
      <c r="B103" s="234" t="s">
        <v>1458</v>
      </c>
      <c r="C103" s="230"/>
      <c r="D103" s="231" t="s">
        <v>1459</v>
      </c>
      <c r="E103" s="230"/>
      <c r="F103" s="232" t="s">
        <v>1460</v>
      </c>
      <c r="G103" s="233">
        <v>150000000</v>
      </c>
      <c r="H103" s="2" t="s">
        <v>84</v>
      </c>
      <c r="I103" s="235" t="s">
        <v>322</v>
      </c>
      <c r="J103" s="126"/>
    </row>
    <row r="104" spans="1:11" ht="20.100000000000001" customHeight="1" x14ac:dyDescent="0.25">
      <c r="B104" s="234"/>
      <c r="C104" s="230"/>
      <c r="D104" s="231"/>
      <c r="E104" s="230"/>
      <c r="F104" s="232"/>
      <c r="G104" s="233"/>
      <c r="H104" s="180"/>
      <c r="I104" s="235"/>
      <c r="J104" s="126">
        <f>SUM(G102:G104)</f>
        <v>266000000</v>
      </c>
      <c r="K104" s="47">
        <v>2</v>
      </c>
    </row>
    <row r="105" spans="1:11" ht="20.100000000000001" customHeight="1" x14ac:dyDescent="0.25">
      <c r="B105" s="112" t="s">
        <v>1264</v>
      </c>
      <c r="C105" s="230"/>
      <c r="D105" s="231" t="s">
        <v>338</v>
      </c>
      <c r="E105" s="230"/>
      <c r="F105" s="232" t="s">
        <v>1461</v>
      </c>
      <c r="G105" s="233">
        <v>170000000</v>
      </c>
      <c r="H105" s="2" t="s">
        <v>84</v>
      </c>
      <c r="I105" s="235" t="s">
        <v>1464</v>
      </c>
      <c r="J105" s="126"/>
    </row>
    <row r="106" spans="1:11" ht="20.100000000000001" customHeight="1" x14ac:dyDescent="0.25">
      <c r="B106" s="112"/>
      <c r="C106" s="230"/>
      <c r="D106" s="231"/>
      <c r="E106" s="230"/>
      <c r="F106" s="232"/>
      <c r="G106" s="233"/>
      <c r="H106" s="180"/>
      <c r="I106" s="235"/>
      <c r="J106" s="126">
        <f>SUM(G105:G106)</f>
        <v>170000000</v>
      </c>
      <c r="K106" s="47">
        <v>1</v>
      </c>
    </row>
    <row r="107" spans="1:11" ht="20.100000000000001" customHeight="1" x14ac:dyDescent="0.25">
      <c r="B107" s="243" t="s">
        <v>1117</v>
      </c>
      <c r="C107" s="230"/>
      <c r="D107" s="231" t="s">
        <v>52</v>
      </c>
      <c r="E107" s="230"/>
      <c r="F107" s="241" t="s">
        <v>1462</v>
      </c>
      <c r="G107" s="233">
        <v>170000000</v>
      </c>
      <c r="H107" s="2" t="s">
        <v>84</v>
      </c>
      <c r="I107" s="235" t="s">
        <v>1463</v>
      </c>
      <c r="J107" s="126"/>
    </row>
    <row r="108" spans="1:11" x14ac:dyDescent="0.25">
      <c r="J108" s="126">
        <f>SUM(G107:G108)</f>
        <v>170000000</v>
      </c>
      <c r="K108" s="47">
        <v>1</v>
      </c>
    </row>
    <row r="109" spans="1:11" ht="20.100000000000001" customHeight="1" x14ac:dyDescent="0.25">
      <c r="A109" s="266">
        <v>1</v>
      </c>
      <c r="B109" s="267" t="s">
        <v>1512</v>
      </c>
      <c r="C109" s="268"/>
      <c r="D109" s="269" t="s">
        <v>759</v>
      </c>
      <c r="E109" s="267" t="s">
        <v>1513</v>
      </c>
      <c r="F109" s="267" t="s">
        <v>1514</v>
      </c>
      <c r="G109" s="270">
        <v>10000000</v>
      </c>
      <c r="H109" s="267" t="s">
        <v>1515</v>
      </c>
      <c r="I109" s="267" t="s">
        <v>1515</v>
      </c>
    </row>
    <row r="110" spans="1:11" x14ac:dyDescent="0.25">
      <c r="J110" s="271">
        <v>10000000</v>
      </c>
      <c r="K110" s="47">
        <v>1</v>
      </c>
    </row>
    <row r="111" spans="1:11" x14ac:dyDescent="0.25">
      <c r="G111" s="272">
        <f>SUM(G109,G107,G105,G103,G102,G100,G98,G96,G94,G93,G76:G91,G60:G74,G5:G58)</f>
        <v>2213550000</v>
      </c>
      <c r="J111" s="273">
        <f>SUM(J110,J108,J106,J104,J101,J99,J97,J95,J92,J75,J59)</f>
        <v>2213550000</v>
      </c>
      <c r="K111" s="134">
        <f>SUM(K110,K108,K106,K104,K101,K99,K97,K95,K92,K75,K59)</f>
        <v>95</v>
      </c>
    </row>
  </sheetData>
  <sortState ref="A4:O61">
    <sortCondition descending="1" ref="G4:G61"/>
  </sortState>
  <mergeCells count="2">
    <mergeCell ref="A1:I1"/>
    <mergeCell ref="A2:I2"/>
  </mergeCells>
  <conditionalFormatting sqref="B58:C58">
    <cfRule type="duplicateValues" dxfId="11" priority="1"/>
  </conditionalFormatting>
  <conditionalFormatting sqref="B57:C57 B59:C69">
    <cfRule type="duplicateValues" dxfId="10" priority="2"/>
  </conditionalFormatting>
  <pageMargins left="0.70866141732283472" right="0.1" top="0.51181102362204722" bottom="0.32" header="0.31496062992125984" footer="0.31496062992125984"/>
  <pageSetup paperSize="9" scale="75" fitToHeight="2" orientation="portrait" horizontalDpi="4294967292" verticalDpi="0" copies="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1"/>
  <sheetViews>
    <sheetView topLeftCell="A4" workbookViewId="0">
      <selection activeCell="O24" sqref="O24"/>
    </sheetView>
  </sheetViews>
  <sheetFormatPr defaultRowHeight="15" x14ac:dyDescent="0.25"/>
  <cols>
    <col min="1" max="1" width="5" style="29" customWidth="1"/>
    <col min="2" max="2" width="22.140625" style="12" customWidth="1"/>
    <col min="3" max="3" width="13.28515625" style="12" customWidth="1"/>
    <col min="4" max="4" width="15.140625" style="39" customWidth="1"/>
    <col min="5" max="5" width="21.7109375" style="7" customWidth="1"/>
    <col min="6" max="6" width="38.7109375" style="7" customWidth="1"/>
    <col min="7" max="7" width="14.28515625" style="13" customWidth="1"/>
    <col min="8" max="8" width="22.5703125" customWidth="1"/>
    <col min="9" max="9" width="32" customWidth="1"/>
    <col min="10" max="10" width="15" style="125" bestFit="1" customWidth="1"/>
  </cols>
  <sheetData>
    <row r="1" spans="1:11" ht="18.75" customHeight="1" x14ac:dyDescent="0.25">
      <c r="A1" s="297" t="s">
        <v>411</v>
      </c>
      <c r="B1" s="297"/>
      <c r="C1" s="297"/>
      <c r="D1" s="297"/>
      <c r="E1" s="297"/>
      <c r="F1" s="297"/>
      <c r="G1" s="297"/>
      <c r="H1" s="297"/>
      <c r="I1" s="297"/>
    </row>
    <row r="2" spans="1:11" ht="18.75" x14ac:dyDescent="0.25">
      <c r="A2" s="297" t="s">
        <v>95</v>
      </c>
      <c r="B2" s="297"/>
      <c r="C2" s="297"/>
      <c r="D2" s="297"/>
      <c r="E2" s="297"/>
      <c r="F2" s="297"/>
      <c r="G2" s="297"/>
      <c r="H2" s="297"/>
      <c r="I2" s="297"/>
    </row>
    <row r="3" spans="1:11" x14ac:dyDescent="0.25">
      <c r="A3" s="19"/>
      <c r="B3" s="17"/>
      <c r="C3" s="22"/>
      <c r="D3" s="36"/>
      <c r="E3" s="17"/>
      <c r="F3" s="17"/>
      <c r="G3" s="23"/>
      <c r="H3" s="27"/>
      <c r="I3" s="27"/>
    </row>
    <row r="4" spans="1:11" s="7" customFormat="1" ht="24.75" customHeight="1" thickBot="1" x14ac:dyDescent="0.3">
      <c r="A4" s="18" t="s">
        <v>3</v>
      </c>
      <c r="B4" s="18" t="s">
        <v>323</v>
      </c>
      <c r="C4" s="21" t="s">
        <v>0</v>
      </c>
      <c r="D4" s="21" t="s">
        <v>4</v>
      </c>
      <c r="E4" s="18" t="s">
        <v>1</v>
      </c>
      <c r="F4" s="18" t="s">
        <v>2</v>
      </c>
      <c r="G4" s="28" t="s">
        <v>81</v>
      </c>
      <c r="H4" s="18" t="s">
        <v>79</v>
      </c>
      <c r="I4" s="18" t="s">
        <v>85</v>
      </c>
      <c r="J4" s="126"/>
    </row>
    <row r="5" spans="1:11" s="57" customFormat="1" ht="17.25" customHeight="1" thickBot="1" x14ac:dyDescent="0.3">
      <c r="A5" s="124">
        <v>1</v>
      </c>
      <c r="B5" s="119" t="s">
        <v>906</v>
      </c>
      <c r="C5"/>
      <c r="D5" s="120" t="s">
        <v>371</v>
      </c>
      <c r="E5"/>
      <c r="F5" s="181" t="s">
        <v>905</v>
      </c>
      <c r="G5" s="188">
        <v>12500000</v>
      </c>
      <c r="H5" s="2" t="s">
        <v>117</v>
      </c>
      <c r="I5" s="50" t="s">
        <v>94</v>
      </c>
      <c r="J5" s="127"/>
    </row>
    <row r="6" spans="1:11" s="57" customFormat="1" ht="17.25" customHeight="1" thickBot="1" x14ac:dyDescent="0.3">
      <c r="A6" s="124">
        <v>2</v>
      </c>
      <c r="B6" s="119" t="s">
        <v>904</v>
      </c>
      <c r="C6"/>
      <c r="D6" s="120" t="s">
        <v>903</v>
      </c>
      <c r="E6"/>
      <c r="F6" s="177" t="s">
        <v>902</v>
      </c>
      <c r="G6" s="188">
        <v>12500000</v>
      </c>
      <c r="H6" s="2" t="s">
        <v>117</v>
      </c>
      <c r="I6" s="50" t="s">
        <v>94</v>
      </c>
      <c r="J6" s="127"/>
    </row>
    <row r="7" spans="1:11" s="57" customFormat="1" ht="17.25" customHeight="1" thickBot="1" x14ac:dyDescent="0.3">
      <c r="A7" s="124">
        <v>3</v>
      </c>
      <c r="B7" s="104" t="s">
        <v>901</v>
      </c>
      <c r="C7"/>
      <c r="D7" s="120" t="s">
        <v>53</v>
      </c>
      <c r="E7"/>
      <c r="F7" s="177" t="s">
        <v>900</v>
      </c>
      <c r="G7" s="188">
        <v>12500000</v>
      </c>
      <c r="H7" s="2" t="s">
        <v>117</v>
      </c>
      <c r="I7" s="50" t="s">
        <v>94</v>
      </c>
      <c r="J7" s="127"/>
    </row>
    <row r="8" spans="1:11" s="57" customFormat="1" ht="17.25" customHeight="1" thickBot="1" x14ac:dyDescent="0.3">
      <c r="A8" s="124">
        <v>4</v>
      </c>
      <c r="B8" s="104" t="s">
        <v>899</v>
      </c>
      <c r="C8"/>
      <c r="D8" s="120" t="s">
        <v>369</v>
      </c>
      <c r="E8"/>
      <c r="F8" s="177" t="s">
        <v>898</v>
      </c>
      <c r="G8" s="188">
        <v>17000000</v>
      </c>
      <c r="H8" s="2" t="s">
        <v>117</v>
      </c>
      <c r="I8" s="50" t="s">
        <v>94</v>
      </c>
      <c r="J8" s="127"/>
    </row>
    <row r="9" spans="1:11" s="57" customFormat="1" ht="17.25" customHeight="1" thickBot="1" x14ac:dyDescent="0.3">
      <c r="A9" s="124">
        <v>5</v>
      </c>
      <c r="B9" s="119" t="s">
        <v>897</v>
      </c>
      <c r="C9"/>
      <c r="D9" s="120" t="s">
        <v>896</v>
      </c>
      <c r="E9"/>
      <c r="F9" s="177" t="s">
        <v>895</v>
      </c>
      <c r="G9" s="188">
        <v>12500000</v>
      </c>
      <c r="H9" s="2" t="s">
        <v>117</v>
      </c>
      <c r="I9" s="50" t="s">
        <v>94</v>
      </c>
      <c r="J9" s="127"/>
    </row>
    <row r="10" spans="1:11" s="57" customFormat="1" ht="17.25" customHeight="1" thickBot="1" x14ac:dyDescent="0.3">
      <c r="A10" s="124">
        <v>6</v>
      </c>
      <c r="B10" s="119" t="s">
        <v>894</v>
      </c>
      <c r="C10"/>
      <c r="D10" s="120" t="s">
        <v>893</v>
      </c>
      <c r="E10"/>
      <c r="F10" s="177" t="s">
        <v>892</v>
      </c>
      <c r="G10" s="188">
        <v>15500000</v>
      </c>
      <c r="H10" s="2" t="s">
        <v>117</v>
      </c>
      <c r="I10" s="50" t="s">
        <v>94</v>
      </c>
      <c r="J10" s="127"/>
    </row>
    <row r="11" spans="1:11" s="57" customFormat="1" ht="17.25" customHeight="1" thickBot="1" x14ac:dyDescent="0.3">
      <c r="A11" s="124">
        <v>7</v>
      </c>
      <c r="B11" s="119" t="s">
        <v>891</v>
      </c>
      <c r="C11"/>
      <c r="D11" s="113" t="s">
        <v>890</v>
      </c>
      <c r="E11"/>
      <c r="F11" s="177" t="s">
        <v>889</v>
      </c>
      <c r="G11" s="188">
        <v>20000000</v>
      </c>
      <c r="H11" s="2" t="s">
        <v>117</v>
      </c>
      <c r="I11" s="50" t="s">
        <v>94</v>
      </c>
      <c r="J11" s="127"/>
    </row>
    <row r="12" spans="1:11" s="57" customFormat="1" ht="17.25" customHeight="1" thickBot="1" x14ac:dyDescent="0.3">
      <c r="A12" s="124">
        <v>8</v>
      </c>
      <c r="B12" s="119" t="s">
        <v>888</v>
      </c>
      <c r="C12"/>
      <c r="D12" s="113" t="s">
        <v>887</v>
      </c>
      <c r="E12"/>
      <c r="F12" s="177" t="s">
        <v>886</v>
      </c>
      <c r="G12" s="188">
        <v>12500000</v>
      </c>
      <c r="H12" s="2" t="s">
        <v>117</v>
      </c>
      <c r="I12" s="50" t="s">
        <v>94</v>
      </c>
      <c r="J12" s="127"/>
    </row>
    <row r="13" spans="1:11" s="57" customFormat="1" ht="17.25" customHeight="1" x14ac:dyDescent="0.25">
      <c r="A13" s="124"/>
      <c r="B13" s="70"/>
      <c r="C13" s="71"/>
      <c r="D13" s="72"/>
      <c r="E13" s="75"/>
      <c r="F13" s="74"/>
      <c r="G13" s="76"/>
      <c r="H13" s="2"/>
      <c r="I13" s="50"/>
      <c r="J13" s="127">
        <f>SUM(G5:G12)</f>
        <v>115000000</v>
      </c>
      <c r="K13" s="29">
        <v>8</v>
      </c>
    </row>
    <row r="14" spans="1:11" s="57" customFormat="1" ht="17.25" customHeight="1" x14ac:dyDescent="0.25">
      <c r="A14" s="124">
        <v>1</v>
      </c>
      <c r="B14" s="119" t="s">
        <v>1128</v>
      </c>
      <c r="C14" s="180"/>
      <c r="D14" s="120" t="s">
        <v>1129</v>
      </c>
      <c r="E14" s="180"/>
      <c r="F14" s="148" t="s">
        <v>1130</v>
      </c>
      <c r="G14" s="214">
        <v>15750000</v>
      </c>
      <c r="H14" s="2" t="s">
        <v>117</v>
      </c>
      <c r="I14" s="50" t="s">
        <v>82</v>
      </c>
      <c r="J14" s="127"/>
      <c r="K14" s="29"/>
    </row>
    <row r="15" spans="1:11" s="57" customFormat="1" ht="17.25" customHeight="1" x14ac:dyDescent="0.25">
      <c r="A15" s="124"/>
      <c r="B15" s="64"/>
      <c r="C15" s="68"/>
      <c r="D15" s="68"/>
      <c r="E15" s="68"/>
      <c r="F15" s="69"/>
      <c r="G15" s="61"/>
      <c r="H15" s="2"/>
      <c r="I15" s="9"/>
      <c r="J15" s="127">
        <f>SUM(G14:G15)</f>
        <v>15750000</v>
      </c>
      <c r="K15" s="29">
        <v>1</v>
      </c>
    </row>
    <row r="16" spans="1:11" s="57" customFormat="1" ht="17.25" customHeight="1" x14ac:dyDescent="0.25">
      <c r="A16" s="124"/>
      <c r="B16" s="65"/>
      <c r="C16" s="66"/>
      <c r="D16" s="63"/>
      <c r="E16" s="62"/>
      <c r="F16" s="67"/>
      <c r="G16" s="61"/>
      <c r="H16" s="2"/>
      <c r="I16" s="9"/>
      <c r="J16" s="127"/>
      <c r="K16" s="29"/>
    </row>
    <row r="17" spans="1:11" s="57" customFormat="1" ht="17.25" customHeight="1" thickBot="1" x14ac:dyDescent="0.3">
      <c r="A17" s="124">
        <v>1</v>
      </c>
      <c r="B17" s="104" t="s">
        <v>1290</v>
      </c>
      <c r="C17" s="180"/>
      <c r="D17" s="120" t="s">
        <v>37</v>
      </c>
      <c r="E17" s="180" t="s">
        <v>143</v>
      </c>
      <c r="F17" s="224" t="s">
        <v>1291</v>
      </c>
      <c r="G17" s="223">
        <v>50000000</v>
      </c>
      <c r="H17" s="2" t="s">
        <v>117</v>
      </c>
      <c r="I17" s="50" t="s">
        <v>83</v>
      </c>
      <c r="J17" s="127"/>
      <c r="K17" s="29"/>
    </row>
    <row r="18" spans="1:11" s="57" customFormat="1" ht="17.25" customHeight="1" thickBot="1" x14ac:dyDescent="0.3">
      <c r="A18" s="124">
        <v>2</v>
      </c>
      <c r="B18" s="104" t="s">
        <v>1292</v>
      </c>
      <c r="C18" s="180"/>
      <c r="D18" s="120" t="s">
        <v>55</v>
      </c>
      <c r="E18" s="180"/>
      <c r="F18" s="224" t="s">
        <v>1293</v>
      </c>
      <c r="G18" s="223">
        <v>35000000</v>
      </c>
      <c r="H18" s="2" t="s">
        <v>117</v>
      </c>
      <c r="I18" s="50" t="s">
        <v>83</v>
      </c>
      <c r="J18" s="127"/>
      <c r="K18" s="29"/>
    </row>
    <row r="19" spans="1:11" s="57" customFormat="1" ht="17.25" customHeight="1" thickBot="1" x14ac:dyDescent="0.3">
      <c r="A19" s="124">
        <v>3</v>
      </c>
      <c r="B19" s="112" t="s">
        <v>1294</v>
      </c>
      <c r="C19" s="180"/>
      <c r="D19" s="120" t="s">
        <v>149</v>
      </c>
      <c r="E19" s="180"/>
      <c r="F19" s="224" t="s">
        <v>1295</v>
      </c>
      <c r="G19" s="223">
        <v>30000000</v>
      </c>
      <c r="H19" s="2" t="s">
        <v>117</v>
      </c>
      <c r="I19" s="50" t="s">
        <v>83</v>
      </c>
      <c r="J19" s="127"/>
      <c r="K19" s="29"/>
    </row>
    <row r="20" spans="1:11" s="57" customFormat="1" ht="17.25" customHeight="1" thickBot="1" x14ac:dyDescent="0.3">
      <c r="A20" s="124">
        <v>4</v>
      </c>
      <c r="B20" s="123" t="s">
        <v>329</v>
      </c>
      <c r="C20" s="180"/>
      <c r="D20" s="120" t="s">
        <v>38</v>
      </c>
      <c r="E20" s="180"/>
      <c r="F20" s="224" t="s">
        <v>1296</v>
      </c>
      <c r="G20" s="223">
        <v>15000000</v>
      </c>
      <c r="H20" s="2" t="s">
        <v>117</v>
      </c>
      <c r="I20" s="50" t="s">
        <v>83</v>
      </c>
      <c r="J20" s="127"/>
      <c r="K20" s="29"/>
    </row>
    <row r="21" spans="1:11" s="57" customFormat="1" ht="17.25" customHeight="1" thickBot="1" x14ac:dyDescent="0.3">
      <c r="A21" s="124">
        <v>5</v>
      </c>
      <c r="B21" s="104" t="s">
        <v>368</v>
      </c>
      <c r="C21" s="180"/>
      <c r="D21" s="120" t="s">
        <v>370</v>
      </c>
      <c r="E21" s="180"/>
      <c r="F21" s="224" t="s">
        <v>1297</v>
      </c>
      <c r="G21" s="223">
        <v>15000000</v>
      </c>
      <c r="H21" s="2" t="s">
        <v>117</v>
      </c>
      <c r="I21" s="50" t="s">
        <v>83</v>
      </c>
      <c r="J21" s="127"/>
      <c r="K21" s="29"/>
    </row>
    <row r="22" spans="1:11" s="57" customFormat="1" ht="17.25" customHeight="1" thickBot="1" x14ac:dyDescent="0.3">
      <c r="A22" s="124">
        <v>6</v>
      </c>
      <c r="B22" s="104" t="s">
        <v>1298</v>
      </c>
      <c r="C22" s="180"/>
      <c r="D22" s="120" t="s">
        <v>1299</v>
      </c>
      <c r="E22" s="180"/>
      <c r="F22" s="224" t="s">
        <v>1300</v>
      </c>
      <c r="G22" s="223">
        <v>25000000</v>
      </c>
      <c r="H22" s="2" t="s">
        <v>117</v>
      </c>
      <c r="I22" s="50" t="s">
        <v>83</v>
      </c>
      <c r="J22" s="127"/>
      <c r="K22" s="29"/>
    </row>
    <row r="23" spans="1:11" s="57" customFormat="1" ht="17.25" customHeight="1" thickBot="1" x14ac:dyDescent="0.3">
      <c r="A23" s="124">
        <v>7</v>
      </c>
      <c r="B23" s="123" t="s">
        <v>1301</v>
      </c>
      <c r="C23" s="180"/>
      <c r="D23" s="120" t="s">
        <v>1302</v>
      </c>
      <c r="E23" s="180"/>
      <c r="F23" s="224" t="s">
        <v>1303</v>
      </c>
      <c r="G23" s="223">
        <v>20000000</v>
      </c>
      <c r="H23" s="2" t="s">
        <v>117</v>
      </c>
      <c r="I23" s="50" t="s">
        <v>83</v>
      </c>
      <c r="J23" s="127"/>
      <c r="K23" s="29"/>
    </row>
    <row r="24" spans="1:11" s="57" customFormat="1" ht="17.25" customHeight="1" thickBot="1" x14ac:dyDescent="0.3">
      <c r="A24" s="124">
        <v>8</v>
      </c>
      <c r="B24" s="104" t="s">
        <v>1304</v>
      </c>
      <c r="C24" s="180"/>
      <c r="D24" s="120" t="s">
        <v>65</v>
      </c>
      <c r="E24" s="180"/>
      <c r="F24" s="224" t="s">
        <v>1305</v>
      </c>
      <c r="G24" s="223">
        <v>15000000</v>
      </c>
      <c r="H24" s="2" t="s">
        <v>117</v>
      </c>
      <c r="I24" s="50" t="s">
        <v>83</v>
      </c>
      <c r="J24" s="127"/>
      <c r="K24" s="133"/>
    </row>
    <row r="25" spans="1:11" s="57" customFormat="1" ht="17.25" customHeight="1" x14ac:dyDescent="0.25">
      <c r="A25" s="1"/>
      <c r="B25" s="62"/>
      <c r="C25" s="5"/>
      <c r="D25" s="24"/>
      <c r="E25" s="4"/>
      <c r="F25" s="35"/>
      <c r="G25" s="58"/>
      <c r="H25" s="2"/>
      <c r="I25" s="9"/>
      <c r="J25" s="127">
        <f>SUM(G17:G24)</f>
        <v>205000000</v>
      </c>
      <c r="K25" s="29">
        <v>8</v>
      </c>
    </row>
    <row r="26" spans="1:11" x14ac:dyDescent="0.25">
      <c r="K26" s="29"/>
    </row>
    <row r="27" spans="1:11" ht="20.100000000000001" customHeight="1" x14ac:dyDescent="0.25">
      <c r="A27" s="29">
        <v>1</v>
      </c>
      <c r="B27" s="229" t="s">
        <v>1465</v>
      </c>
      <c r="C27" s="230"/>
      <c r="D27" s="231" t="s">
        <v>1466</v>
      </c>
      <c r="E27" s="230"/>
      <c r="F27" s="232" t="s">
        <v>1467</v>
      </c>
      <c r="G27" s="233">
        <v>45300000</v>
      </c>
      <c r="H27" s="2" t="s">
        <v>84</v>
      </c>
      <c r="I27" s="236" t="s">
        <v>321</v>
      </c>
      <c r="K27" s="29"/>
    </row>
    <row r="28" spans="1:11" ht="20.100000000000001" customHeight="1" x14ac:dyDescent="0.25">
      <c r="A28" s="29">
        <v>2</v>
      </c>
      <c r="B28" s="234" t="s">
        <v>1468</v>
      </c>
      <c r="C28" s="230"/>
      <c r="D28" s="231" t="s">
        <v>896</v>
      </c>
      <c r="E28" s="230"/>
      <c r="F28" s="232" t="s">
        <v>1469</v>
      </c>
      <c r="G28" s="233">
        <v>46600000</v>
      </c>
      <c r="H28" s="2" t="s">
        <v>84</v>
      </c>
      <c r="I28" s="236" t="s">
        <v>321</v>
      </c>
      <c r="K28" s="29"/>
    </row>
    <row r="29" spans="1:11" ht="20.100000000000001" customHeight="1" x14ac:dyDescent="0.25">
      <c r="A29" s="29">
        <v>3</v>
      </c>
      <c r="B29" s="234" t="s">
        <v>1470</v>
      </c>
      <c r="C29" s="230"/>
      <c r="D29" s="231" t="s">
        <v>370</v>
      </c>
      <c r="E29" s="230"/>
      <c r="F29" s="232" t="s">
        <v>1471</v>
      </c>
      <c r="G29" s="233">
        <v>46900000</v>
      </c>
      <c r="H29" s="2" t="s">
        <v>84</v>
      </c>
      <c r="I29" s="236" t="s">
        <v>321</v>
      </c>
      <c r="K29" s="29"/>
    </row>
    <row r="30" spans="1:11" x14ac:dyDescent="0.25">
      <c r="H30" s="14"/>
      <c r="I30" s="77"/>
      <c r="J30" s="125">
        <f>SUM(G27:G30)</f>
        <v>138800000</v>
      </c>
      <c r="K30" s="29">
        <v>3</v>
      </c>
    </row>
    <row r="31" spans="1:11" x14ac:dyDescent="0.25">
      <c r="G31" s="13">
        <f>SUM(G5:G30)</f>
        <v>474550000</v>
      </c>
      <c r="H31" s="77"/>
      <c r="I31" s="77"/>
      <c r="J31" s="125">
        <f>J13+J15+J25+J30</f>
        <v>474550000</v>
      </c>
      <c r="K31" s="29">
        <f>SUM(K13:K30)</f>
        <v>20</v>
      </c>
    </row>
  </sheetData>
  <sortState ref="A4:N19">
    <sortCondition descending="1" ref="G4:G19"/>
  </sortState>
  <mergeCells count="2">
    <mergeCell ref="A1:I1"/>
    <mergeCell ref="A2:I2"/>
  </mergeCells>
  <conditionalFormatting sqref="B17:C22">
    <cfRule type="duplicateValues" dxfId="9" priority="1"/>
  </conditionalFormatting>
  <pageMargins left="0.56999999999999995" right="0.23" top="0.74803149606299213" bottom="0.74803149606299213" header="0.31496062992125984" footer="0.31496062992125984"/>
  <pageSetup paperSize="9" scale="75" orientation="portrait" horizontalDpi="4294967292" verticalDpi="0" copies="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33"/>
  <sheetViews>
    <sheetView topLeftCell="A105" zoomScale="80" zoomScaleNormal="80" workbookViewId="0">
      <selection activeCell="J136" sqref="J136"/>
    </sheetView>
  </sheetViews>
  <sheetFormatPr defaultRowHeight="15" x14ac:dyDescent="0.25"/>
  <cols>
    <col min="1" max="1" width="5.7109375" style="8" customWidth="1"/>
    <col min="2" max="2" width="40.28515625" style="8" customWidth="1"/>
    <col min="3" max="3" width="13.7109375" style="30" customWidth="1"/>
    <col min="4" max="4" width="21.5703125" style="36" customWidth="1"/>
    <col min="5" max="5" width="17.42578125" style="8" customWidth="1"/>
    <col min="6" max="6" width="49.28515625" style="17" customWidth="1"/>
    <col min="7" max="7" width="17.28515625" style="59" customWidth="1"/>
    <col min="8" max="8" width="23.5703125" style="19" customWidth="1"/>
    <col min="9" max="9" width="48.5703125" style="8" customWidth="1"/>
    <col min="10" max="10" width="16" style="95" bestFit="1" customWidth="1"/>
    <col min="11" max="11" width="5.85546875" style="19" customWidth="1"/>
    <col min="12" max="16384" width="9.140625" style="8"/>
  </cols>
  <sheetData>
    <row r="1" spans="1:10" ht="18.75" customHeight="1" x14ac:dyDescent="0.25">
      <c r="A1" s="297" t="s">
        <v>411</v>
      </c>
      <c r="B1" s="297"/>
      <c r="C1" s="297"/>
      <c r="D1" s="297"/>
      <c r="E1" s="297"/>
      <c r="F1" s="297"/>
      <c r="G1" s="297"/>
      <c r="H1" s="297"/>
      <c r="I1" s="297"/>
    </row>
    <row r="2" spans="1:10" ht="18.75" x14ac:dyDescent="0.25">
      <c r="A2" s="297" t="s">
        <v>96</v>
      </c>
      <c r="B2" s="297"/>
      <c r="C2" s="297"/>
      <c r="D2" s="297"/>
      <c r="E2" s="297"/>
      <c r="F2" s="297"/>
      <c r="G2" s="297"/>
      <c r="H2" s="297"/>
      <c r="I2" s="297"/>
    </row>
    <row r="3" spans="1:10" x14ac:dyDescent="0.25">
      <c r="B3" s="17"/>
      <c r="C3" s="22"/>
      <c r="E3" s="17"/>
      <c r="G3" s="53"/>
      <c r="H3" s="27"/>
      <c r="I3" s="27"/>
    </row>
    <row r="4" spans="1:10" s="27" customFormat="1" ht="50.25" customHeight="1" thickBot="1" x14ac:dyDescent="0.3">
      <c r="A4" s="18" t="s">
        <v>3</v>
      </c>
      <c r="B4" s="18" t="s">
        <v>323</v>
      </c>
      <c r="C4" s="21" t="s">
        <v>0</v>
      </c>
      <c r="D4" s="21" t="s">
        <v>4</v>
      </c>
      <c r="E4" s="18" t="s">
        <v>1</v>
      </c>
      <c r="F4" s="18" t="s">
        <v>2</v>
      </c>
      <c r="G4" s="52" t="s">
        <v>81</v>
      </c>
      <c r="H4" s="18" t="s">
        <v>79</v>
      </c>
      <c r="I4" s="18" t="s">
        <v>85</v>
      </c>
      <c r="J4" s="128"/>
    </row>
    <row r="5" spans="1:10" ht="18.75" customHeight="1" thickBot="1" x14ac:dyDescent="0.3">
      <c r="A5" s="83">
        <v>1</v>
      </c>
      <c r="B5" s="207" t="s">
        <v>372</v>
      </c>
      <c r="C5"/>
      <c r="D5" s="206" t="s">
        <v>120</v>
      </c>
      <c r="E5" s="11"/>
      <c r="F5" s="181" t="s">
        <v>983</v>
      </c>
      <c r="G5" s="176">
        <v>25000000</v>
      </c>
      <c r="H5" s="2" t="s">
        <v>117</v>
      </c>
      <c r="I5" s="50" t="s">
        <v>142</v>
      </c>
    </row>
    <row r="6" spans="1:10" ht="18.75" customHeight="1" thickBot="1" x14ac:dyDescent="0.3">
      <c r="A6" s="83">
        <v>2</v>
      </c>
      <c r="B6" s="104" t="s">
        <v>373</v>
      </c>
      <c r="C6"/>
      <c r="D6" s="206" t="s">
        <v>165</v>
      </c>
      <c r="E6" s="11"/>
      <c r="F6" s="177" t="s">
        <v>982</v>
      </c>
      <c r="G6" s="176">
        <v>22500000</v>
      </c>
      <c r="H6" s="2" t="s">
        <v>117</v>
      </c>
      <c r="I6" s="50" t="s">
        <v>142</v>
      </c>
    </row>
    <row r="7" spans="1:10" ht="18.75" customHeight="1" thickBot="1" x14ac:dyDescent="0.3">
      <c r="A7" s="83">
        <v>3</v>
      </c>
      <c r="B7" s="104" t="s">
        <v>981</v>
      </c>
      <c r="C7"/>
      <c r="D7" s="145" t="s">
        <v>122</v>
      </c>
      <c r="E7" s="11"/>
      <c r="F7" s="177" t="s">
        <v>980</v>
      </c>
      <c r="G7" s="176">
        <v>22500000</v>
      </c>
      <c r="H7" s="2" t="s">
        <v>117</v>
      </c>
      <c r="I7" s="50" t="s">
        <v>142</v>
      </c>
    </row>
    <row r="8" spans="1:10" ht="18.75" customHeight="1" thickBot="1" x14ac:dyDescent="0.3">
      <c r="A8" s="83">
        <v>4</v>
      </c>
      <c r="B8" s="104" t="s">
        <v>119</v>
      </c>
      <c r="C8"/>
      <c r="D8" s="206" t="s">
        <v>123</v>
      </c>
      <c r="E8" s="11"/>
      <c r="F8" s="177" t="s">
        <v>979</v>
      </c>
      <c r="G8" s="176">
        <v>22500000</v>
      </c>
      <c r="H8" s="2" t="s">
        <v>117</v>
      </c>
      <c r="I8" s="50" t="s">
        <v>142</v>
      </c>
    </row>
    <row r="9" spans="1:10" ht="18.75" customHeight="1" thickBot="1" x14ac:dyDescent="0.3">
      <c r="A9" s="83">
        <v>5</v>
      </c>
      <c r="B9" s="104" t="s">
        <v>978</v>
      </c>
      <c r="C9"/>
      <c r="D9" s="206" t="s">
        <v>124</v>
      </c>
      <c r="E9" s="11"/>
      <c r="F9" s="177" t="s">
        <v>977</v>
      </c>
      <c r="G9" s="176">
        <v>22500000</v>
      </c>
      <c r="H9" s="2" t="s">
        <v>117</v>
      </c>
      <c r="I9" s="50" t="s">
        <v>142</v>
      </c>
    </row>
    <row r="10" spans="1:10" ht="18.75" customHeight="1" thickBot="1" x14ac:dyDescent="0.3">
      <c r="A10" s="83">
        <v>6</v>
      </c>
      <c r="B10" s="104" t="s">
        <v>976</v>
      </c>
      <c r="C10"/>
      <c r="D10" s="206" t="s">
        <v>975</v>
      </c>
      <c r="E10" s="11"/>
      <c r="F10" s="177" t="s">
        <v>974</v>
      </c>
      <c r="G10" s="176">
        <v>17000000</v>
      </c>
      <c r="H10" s="2" t="s">
        <v>117</v>
      </c>
      <c r="I10" s="50" t="s">
        <v>142</v>
      </c>
    </row>
    <row r="11" spans="1:10" ht="18.75" customHeight="1" thickBot="1" x14ac:dyDescent="0.3">
      <c r="A11" s="83">
        <v>7</v>
      </c>
      <c r="B11" s="104" t="s">
        <v>973</v>
      </c>
      <c r="C11"/>
      <c r="D11" s="145" t="s">
        <v>972</v>
      </c>
      <c r="E11" s="11"/>
      <c r="F11" s="177" t="s">
        <v>971</v>
      </c>
      <c r="G11" s="176">
        <v>17000000</v>
      </c>
      <c r="H11" s="2" t="s">
        <v>117</v>
      </c>
      <c r="I11" s="50" t="s">
        <v>142</v>
      </c>
    </row>
    <row r="12" spans="1:10" ht="18.75" customHeight="1" thickBot="1" x14ac:dyDescent="0.3">
      <c r="A12" s="83">
        <v>8</v>
      </c>
      <c r="B12" s="104" t="s">
        <v>970</v>
      </c>
      <c r="C12"/>
      <c r="D12" s="198" t="s">
        <v>375</v>
      </c>
      <c r="E12" s="11"/>
      <c r="F12" s="181" t="s">
        <v>969</v>
      </c>
      <c r="G12" s="176">
        <v>17000000</v>
      </c>
      <c r="H12" s="2" t="s">
        <v>117</v>
      </c>
      <c r="I12" s="50" t="s">
        <v>142</v>
      </c>
    </row>
    <row r="13" spans="1:10" ht="18.75" customHeight="1" thickBot="1" x14ac:dyDescent="0.3">
      <c r="A13" s="83">
        <v>9</v>
      </c>
      <c r="B13" s="104" t="s">
        <v>968</v>
      </c>
      <c r="C13"/>
      <c r="D13" s="206" t="s">
        <v>967</v>
      </c>
      <c r="E13" s="11"/>
      <c r="F13" s="177" t="s">
        <v>966</v>
      </c>
      <c r="G13" s="176">
        <v>16000000</v>
      </c>
      <c r="H13" s="2" t="s">
        <v>117</v>
      </c>
      <c r="I13" s="50" t="s">
        <v>142</v>
      </c>
    </row>
    <row r="14" spans="1:10" ht="18.75" customHeight="1" thickBot="1" x14ac:dyDescent="0.3">
      <c r="A14" s="83">
        <v>10</v>
      </c>
      <c r="B14" s="107" t="s">
        <v>965</v>
      </c>
      <c r="C14"/>
      <c r="D14" s="192" t="s">
        <v>377</v>
      </c>
      <c r="E14" s="11"/>
      <c r="F14" s="177" t="s">
        <v>964</v>
      </c>
      <c r="G14" s="184">
        <v>17000000</v>
      </c>
      <c r="H14" s="2" t="s">
        <v>117</v>
      </c>
      <c r="I14" s="50" t="s">
        <v>142</v>
      </c>
    </row>
    <row r="15" spans="1:10" ht="18.75" customHeight="1" thickBot="1" x14ac:dyDescent="0.3">
      <c r="A15" s="83">
        <v>11</v>
      </c>
      <c r="B15" s="107" t="s">
        <v>963</v>
      </c>
      <c r="C15"/>
      <c r="D15" s="204" t="s">
        <v>300</v>
      </c>
      <c r="E15" s="11"/>
      <c r="F15" s="177" t="s">
        <v>962</v>
      </c>
      <c r="G15" s="184">
        <v>15000000</v>
      </c>
      <c r="H15" s="2" t="s">
        <v>117</v>
      </c>
      <c r="I15" s="50" t="s">
        <v>142</v>
      </c>
    </row>
    <row r="16" spans="1:10" ht="18.75" customHeight="1" thickBot="1" x14ac:dyDescent="0.3">
      <c r="A16" s="83">
        <v>12</v>
      </c>
      <c r="B16" s="107" t="s">
        <v>961</v>
      </c>
      <c r="C16"/>
      <c r="D16" s="204" t="s">
        <v>302</v>
      </c>
      <c r="E16" s="11"/>
      <c r="F16" s="177" t="s">
        <v>960</v>
      </c>
      <c r="G16" s="184">
        <v>17000000</v>
      </c>
      <c r="H16" s="2" t="s">
        <v>117</v>
      </c>
      <c r="I16" s="50" t="s">
        <v>142</v>
      </c>
    </row>
    <row r="17" spans="1:9" ht="18.75" customHeight="1" thickBot="1" x14ac:dyDescent="0.3">
      <c r="A17" s="83">
        <v>13</v>
      </c>
      <c r="B17" s="107" t="s">
        <v>303</v>
      </c>
      <c r="C17"/>
      <c r="D17" s="192" t="s">
        <v>128</v>
      </c>
      <c r="E17" s="11"/>
      <c r="F17" s="177" t="s">
        <v>959</v>
      </c>
      <c r="G17" s="184">
        <v>17000000</v>
      </c>
      <c r="H17" s="2" t="s">
        <v>117</v>
      </c>
      <c r="I17" s="50" t="s">
        <v>142</v>
      </c>
    </row>
    <row r="18" spans="1:9" ht="18.75" customHeight="1" thickBot="1" x14ac:dyDescent="0.3">
      <c r="A18" s="83">
        <v>14</v>
      </c>
      <c r="B18" s="107" t="s">
        <v>958</v>
      </c>
      <c r="C18"/>
      <c r="D18" s="204" t="s">
        <v>150</v>
      </c>
      <c r="E18" s="11"/>
      <c r="F18" s="177" t="s">
        <v>957</v>
      </c>
      <c r="G18" s="184">
        <v>15000000</v>
      </c>
      <c r="H18" s="2" t="s">
        <v>117</v>
      </c>
      <c r="I18" s="50" t="s">
        <v>142</v>
      </c>
    </row>
    <row r="19" spans="1:9" ht="18.75" customHeight="1" thickBot="1" x14ac:dyDescent="0.3">
      <c r="A19" s="83">
        <v>15</v>
      </c>
      <c r="B19" s="107" t="s">
        <v>956</v>
      </c>
      <c r="C19"/>
      <c r="D19" s="204" t="s">
        <v>955</v>
      </c>
      <c r="E19" s="11"/>
      <c r="F19" s="177" t="s">
        <v>954</v>
      </c>
      <c r="G19" s="184">
        <v>17000000</v>
      </c>
      <c r="H19" s="2" t="s">
        <v>117</v>
      </c>
      <c r="I19" s="50" t="s">
        <v>142</v>
      </c>
    </row>
    <row r="20" spans="1:9" ht="18.75" customHeight="1" thickBot="1" x14ac:dyDescent="0.3">
      <c r="A20" s="83">
        <v>16</v>
      </c>
      <c r="B20" s="107" t="s">
        <v>953</v>
      </c>
      <c r="C20"/>
      <c r="D20" s="205" t="s">
        <v>952</v>
      </c>
      <c r="E20" s="11"/>
      <c r="F20" s="181" t="s">
        <v>951</v>
      </c>
      <c r="G20" s="184">
        <v>17000000</v>
      </c>
      <c r="H20" s="2" t="s">
        <v>117</v>
      </c>
      <c r="I20" s="50" t="s">
        <v>142</v>
      </c>
    </row>
    <row r="21" spans="1:9" ht="18.75" customHeight="1" thickBot="1" x14ac:dyDescent="0.3">
      <c r="A21" s="83">
        <v>17</v>
      </c>
      <c r="B21" s="107" t="s">
        <v>950</v>
      </c>
      <c r="C21"/>
      <c r="D21" s="204" t="s">
        <v>949</v>
      </c>
      <c r="E21" s="11"/>
      <c r="F21" s="177" t="s">
        <v>948</v>
      </c>
      <c r="G21" s="184">
        <v>17000000</v>
      </c>
      <c r="H21" s="2" t="s">
        <v>117</v>
      </c>
      <c r="I21" s="50" t="s">
        <v>142</v>
      </c>
    </row>
    <row r="22" spans="1:9" ht="18.75" customHeight="1" thickBot="1" x14ac:dyDescent="0.3">
      <c r="A22" s="83">
        <v>18</v>
      </c>
      <c r="B22" s="107" t="s">
        <v>947</v>
      </c>
      <c r="C22"/>
      <c r="D22" s="204" t="s">
        <v>946</v>
      </c>
      <c r="E22" s="11"/>
      <c r="F22" s="177" t="s">
        <v>945</v>
      </c>
      <c r="G22" s="184">
        <v>17000000</v>
      </c>
      <c r="H22" s="2" t="s">
        <v>117</v>
      </c>
      <c r="I22" s="50" t="s">
        <v>142</v>
      </c>
    </row>
    <row r="23" spans="1:9" ht="18.75" customHeight="1" thickBot="1" x14ac:dyDescent="0.3">
      <c r="A23" s="83">
        <v>19</v>
      </c>
      <c r="B23" s="107" t="s">
        <v>944</v>
      </c>
      <c r="C23"/>
      <c r="D23" s="204" t="s">
        <v>943</v>
      </c>
      <c r="E23" s="11"/>
      <c r="F23" s="177" t="s">
        <v>942</v>
      </c>
      <c r="G23" s="184">
        <v>17000000</v>
      </c>
      <c r="H23" s="2" t="s">
        <v>117</v>
      </c>
      <c r="I23" s="50" t="s">
        <v>142</v>
      </c>
    </row>
    <row r="24" spans="1:9" ht="18.75" customHeight="1" thickBot="1" x14ac:dyDescent="0.3">
      <c r="A24" s="83">
        <v>20</v>
      </c>
      <c r="B24" s="107" t="s">
        <v>941</v>
      </c>
      <c r="C24"/>
      <c r="D24" s="204" t="s">
        <v>940</v>
      </c>
      <c r="E24" s="11"/>
      <c r="F24" s="177" t="s">
        <v>939</v>
      </c>
      <c r="G24" s="184">
        <v>16000000</v>
      </c>
      <c r="H24" s="2" t="s">
        <v>117</v>
      </c>
      <c r="I24" s="50" t="s">
        <v>142</v>
      </c>
    </row>
    <row r="25" spans="1:9" ht="18.75" customHeight="1" thickBot="1" x14ac:dyDescent="0.3">
      <c r="A25" s="83">
        <v>21</v>
      </c>
      <c r="B25" s="107" t="s">
        <v>938</v>
      </c>
      <c r="C25"/>
      <c r="D25" s="204" t="s">
        <v>937</v>
      </c>
      <c r="E25" s="11"/>
      <c r="F25" s="177" t="s">
        <v>936</v>
      </c>
      <c r="G25" s="184">
        <v>17000000</v>
      </c>
      <c r="H25" s="2" t="s">
        <v>117</v>
      </c>
      <c r="I25" s="50" t="s">
        <v>142</v>
      </c>
    </row>
    <row r="26" spans="1:9" ht="18.75" customHeight="1" thickBot="1" x14ac:dyDescent="0.3">
      <c r="A26" s="83">
        <v>22</v>
      </c>
      <c r="B26" s="107" t="s">
        <v>935</v>
      </c>
      <c r="C26"/>
      <c r="D26" s="204" t="s">
        <v>141</v>
      </c>
      <c r="E26" s="11"/>
      <c r="F26" s="177" t="s">
        <v>934</v>
      </c>
      <c r="G26" s="184">
        <v>17000000</v>
      </c>
      <c r="H26" s="2" t="s">
        <v>117</v>
      </c>
      <c r="I26" s="50" t="s">
        <v>142</v>
      </c>
    </row>
    <row r="27" spans="1:9" ht="18.75" customHeight="1" thickBot="1" x14ac:dyDescent="0.3">
      <c r="A27" s="83">
        <v>23</v>
      </c>
      <c r="B27" s="107" t="s">
        <v>933</v>
      </c>
      <c r="C27"/>
      <c r="D27" s="204" t="s">
        <v>127</v>
      </c>
      <c r="E27" s="11"/>
      <c r="F27" s="177" t="s">
        <v>932</v>
      </c>
      <c r="G27" s="184">
        <v>17000000</v>
      </c>
      <c r="H27" s="2" t="s">
        <v>117</v>
      </c>
      <c r="I27" s="50" t="s">
        <v>142</v>
      </c>
    </row>
    <row r="28" spans="1:9" ht="18.75" customHeight="1" thickBot="1" x14ac:dyDescent="0.3">
      <c r="A28" s="83">
        <v>24</v>
      </c>
      <c r="B28" s="107" t="s">
        <v>931</v>
      </c>
      <c r="C28"/>
      <c r="D28" s="204" t="s">
        <v>930</v>
      </c>
      <c r="E28" s="11"/>
      <c r="F28" s="181" t="s">
        <v>929</v>
      </c>
      <c r="G28" s="184">
        <v>17000000</v>
      </c>
      <c r="H28" s="2" t="s">
        <v>117</v>
      </c>
      <c r="I28" s="50" t="s">
        <v>142</v>
      </c>
    </row>
    <row r="29" spans="1:9" ht="18.75" customHeight="1" thickBot="1" x14ac:dyDescent="0.3">
      <c r="A29" s="83">
        <v>25</v>
      </c>
      <c r="B29" s="107" t="s">
        <v>374</v>
      </c>
      <c r="C29"/>
      <c r="D29" s="204" t="s">
        <v>379</v>
      </c>
      <c r="E29" s="11"/>
      <c r="F29" s="177" t="s">
        <v>928</v>
      </c>
      <c r="G29" s="184">
        <v>17000000</v>
      </c>
      <c r="H29" s="2" t="s">
        <v>117</v>
      </c>
      <c r="I29" s="50" t="s">
        <v>142</v>
      </c>
    </row>
    <row r="30" spans="1:9" ht="18.75" customHeight="1" thickBot="1" x14ac:dyDescent="0.3">
      <c r="A30" s="83">
        <v>26</v>
      </c>
      <c r="B30" s="107" t="s">
        <v>927</v>
      </c>
      <c r="C30"/>
      <c r="D30" s="204" t="s">
        <v>926</v>
      </c>
      <c r="E30" s="11" t="s">
        <v>1509</v>
      </c>
      <c r="F30" s="177" t="s">
        <v>925</v>
      </c>
      <c r="G30" s="184">
        <v>17000000</v>
      </c>
      <c r="H30" s="2" t="s">
        <v>117</v>
      </c>
      <c r="I30" s="50" t="s">
        <v>142</v>
      </c>
    </row>
    <row r="31" spans="1:9" ht="18.75" customHeight="1" thickBot="1" x14ac:dyDescent="0.3">
      <c r="A31" s="83">
        <v>27</v>
      </c>
      <c r="B31" s="107" t="s">
        <v>924</v>
      </c>
      <c r="C31"/>
      <c r="D31" s="204" t="s">
        <v>923</v>
      </c>
      <c r="E31" s="11"/>
      <c r="F31" s="177" t="s">
        <v>922</v>
      </c>
      <c r="G31" s="184">
        <v>17000000</v>
      </c>
      <c r="H31" s="2" t="s">
        <v>117</v>
      </c>
      <c r="I31" s="50" t="s">
        <v>142</v>
      </c>
    </row>
    <row r="32" spans="1:9" ht="18.75" customHeight="1" thickBot="1" x14ac:dyDescent="0.3">
      <c r="A32" s="83">
        <v>28</v>
      </c>
      <c r="B32" s="107" t="s">
        <v>921</v>
      </c>
      <c r="C32"/>
      <c r="D32" s="204" t="s">
        <v>129</v>
      </c>
      <c r="E32" s="11"/>
      <c r="F32" s="177" t="s">
        <v>920</v>
      </c>
      <c r="G32" s="184">
        <v>17000000</v>
      </c>
      <c r="H32" s="2" t="s">
        <v>117</v>
      </c>
      <c r="I32" s="50" t="s">
        <v>142</v>
      </c>
    </row>
    <row r="33" spans="1:11" ht="18.75" customHeight="1" thickBot="1" x14ac:dyDescent="0.3">
      <c r="A33" s="83">
        <v>29</v>
      </c>
      <c r="B33" s="107" t="s">
        <v>919</v>
      </c>
      <c r="C33"/>
      <c r="D33" s="204" t="s">
        <v>918</v>
      </c>
      <c r="E33" s="11"/>
      <c r="F33" s="177" t="s">
        <v>917</v>
      </c>
      <c r="G33" s="184">
        <v>17000000</v>
      </c>
      <c r="H33" s="2" t="s">
        <v>117</v>
      </c>
      <c r="I33" s="50" t="s">
        <v>142</v>
      </c>
    </row>
    <row r="34" spans="1:11" ht="18.75" customHeight="1" thickBot="1" x14ac:dyDescent="0.3">
      <c r="A34" s="83">
        <v>30</v>
      </c>
      <c r="B34" s="107" t="s">
        <v>301</v>
      </c>
      <c r="C34"/>
      <c r="D34" s="204" t="s">
        <v>272</v>
      </c>
      <c r="E34" s="11"/>
      <c r="F34" s="177" t="s">
        <v>916</v>
      </c>
      <c r="G34" s="184">
        <v>17000000</v>
      </c>
      <c r="H34" s="2" t="s">
        <v>117</v>
      </c>
      <c r="I34" s="50" t="s">
        <v>142</v>
      </c>
    </row>
    <row r="35" spans="1:11" ht="18.75" customHeight="1" thickBot="1" x14ac:dyDescent="0.3">
      <c r="A35" s="83">
        <v>31</v>
      </c>
      <c r="B35" s="107" t="s">
        <v>915</v>
      </c>
      <c r="C35"/>
      <c r="D35" s="204" t="s">
        <v>158</v>
      </c>
      <c r="E35" s="11"/>
      <c r="F35" s="177" t="s">
        <v>914</v>
      </c>
      <c r="G35" s="184">
        <v>17000000</v>
      </c>
      <c r="H35" s="2" t="s">
        <v>117</v>
      </c>
      <c r="I35" s="50" t="s">
        <v>142</v>
      </c>
    </row>
    <row r="36" spans="1:11" ht="18.75" customHeight="1" thickBot="1" x14ac:dyDescent="0.3">
      <c r="A36" s="83">
        <v>32</v>
      </c>
      <c r="B36" s="107" t="s">
        <v>913</v>
      </c>
      <c r="C36"/>
      <c r="D36" s="204" t="s">
        <v>140</v>
      </c>
      <c r="E36" s="11"/>
      <c r="F36" s="181" t="s">
        <v>912</v>
      </c>
      <c r="G36" s="184">
        <v>15000000</v>
      </c>
      <c r="H36" s="2" t="s">
        <v>117</v>
      </c>
      <c r="I36" s="50" t="s">
        <v>142</v>
      </c>
    </row>
    <row r="37" spans="1:11" ht="18.75" customHeight="1" thickBot="1" x14ac:dyDescent="0.3">
      <c r="A37" s="83">
        <v>33</v>
      </c>
      <c r="B37" s="107" t="s">
        <v>911</v>
      </c>
      <c r="C37"/>
      <c r="D37" s="204" t="s">
        <v>910</v>
      </c>
      <c r="E37" s="11"/>
      <c r="F37" s="177" t="s">
        <v>909</v>
      </c>
      <c r="G37" s="184">
        <v>17000000</v>
      </c>
      <c r="H37" s="2" t="s">
        <v>117</v>
      </c>
      <c r="I37" s="50" t="s">
        <v>142</v>
      </c>
    </row>
    <row r="38" spans="1:11" ht="18.75" customHeight="1" thickBot="1" x14ac:dyDescent="0.3">
      <c r="A38" s="83">
        <v>34</v>
      </c>
      <c r="B38" s="107" t="s">
        <v>908</v>
      </c>
      <c r="C38"/>
      <c r="D38" s="204" t="s">
        <v>131</v>
      </c>
      <c r="E38" s="11"/>
      <c r="F38" s="177" t="s">
        <v>907</v>
      </c>
      <c r="G38" s="184">
        <v>17000000</v>
      </c>
      <c r="H38" s="2" t="s">
        <v>117</v>
      </c>
      <c r="I38" s="50" t="s">
        <v>142</v>
      </c>
    </row>
    <row r="39" spans="1:11" ht="18.75" customHeight="1" x14ac:dyDescent="0.25">
      <c r="A39" s="83"/>
      <c r="B39" s="79"/>
      <c r="C39" s="80"/>
      <c r="D39" s="81"/>
      <c r="E39" s="82"/>
      <c r="F39" s="79"/>
      <c r="G39" s="90"/>
      <c r="H39" s="2"/>
      <c r="I39" s="50"/>
      <c r="J39" s="95">
        <f>SUM(G5:G39)</f>
        <v>600000000</v>
      </c>
      <c r="K39" s="19">
        <v>34</v>
      </c>
    </row>
    <row r="40" spans="1:11" ht="18.75" customHeight="1" x14ac:dyDescent="0.25">
      <c r="A40" s="83">
        <v>1</v>
      </c>
      <c r="B40" s="119" t="s">
        <v>1131</v>
      </c>
      <c r="C40" s="180"/>
      <c r="D40" s="120" t="s">
        <v>148</v>
      </c>
      <c r="E40" s="180"/>
      <c r="F40" s="148" t="s">
        <v>1132</v>
      </c>
      <c r="G40" s="214">
        <v>56250000</v>
      </c>
      <c r="H40" s="2" t="s">
        <v>117</v>
      </c>
      <c r="I40" s="50" t="s">
        <v>82</v>
      </c>
    </row>
    <row r="41" spans="1:11" ht="18.75" customHeight="1" x14ac:dyDescent="0.25">
      <c r="A41" s="83">
        <v>2</v>
      </c>
      <c r="B41" s="119" t="s">
        <v>1133</v>
      </c>
      <c r="C41" s="180"/>
      <c r="D41" s="120" t="s">
        <v>45</v>
      </c>
      <c r="E41" s="180"/>
      <c r="F41" s="148" t="s">
        <v>1134</v>
      </c>
      <c r="G41" s="214">
        <v>15750000</v>
      </c>
      <c r="H41" s="2" t="s">
        <v>117</v>
      </c>
      <c r="I41" s="50" t="s">
        <v>82</v>
      </c>
    </row>
    <row r="42" spans="1:11" ht="18.75" customHeight="1" x14ac:dyDescent="0.25">
      <c r="A42" s="83">
        <v>3</v>
      </c>
      <c r="B42" s="119" t="s">
        <v>144</v>
      </c>
      <c r="C42" s="180"/>
      <c r="D42" s="120" t="s">
        <v>46</v>
      </c>
      <c r="E42" s="180"/>
      <c r="F42" s="148" t="s">
        <v>1135</v>
      </c>
      <c r="G42" s="214">
        <v>15750000</v>
      </c>
      <c r="H42" s="2" t="s">
        <v>117</v>
      </c>
      <c r="I42" s="50" t="s">
        <v>82</v>
      </c>
    </row>
    <row r="43" spans="1:11" ht="18.75" customHeight="1" x14ac:dyDescent="0.25">
      <c r="A43" s="83">
        <v>4</v>
      </c>
      <c r="B43" s="119" t="s">
        <v>1136</v>
      </c>
      <c r="C43" s="180"/>
      <c r="D43" s="110" t="s">
        <v>48</v>
      </c>
      <c r="E43" s="180"/>
      <c r="F43" s="148" t="s">
        <v>1137</v>
      </c>
      <c r="G43" s="214">
        <v>15750000</v>
      </c>
      <c r="H43" s="2" t="s">
        <v>117</v>
      </c>
      <c r="I43" s="50" t="s">
        <v>82</v>
      </c>
    </row>
    <row r="44" spans="1:11" ht="18.75" customHeight="1" x14ac:dyDescent="0.25">
      <c r="A44" s="83">
        <v>5</v>
      </c>
      <c r="B44" s="119" t="s">
        <v>1138</v>
      </c>
      <c r="C44" s="180"/>
      <c r="D44" s="120" t="s">
        <v>157</v>
      </c>
      <c r="E44" s="180"/>
      <c r="F44" s="148" t="s">
        <v>1139</v>
      </c>
      <c r="G44" s="214">
        <v>10000000</v>
      </c>
      <c r="H44" s="2" t="s">
        <v>117</v>
      </c>
      <c r="I44" s="50" t="s">
        <v>82</v>
      </c>
    </row>
    <row r="45" spans="1:11" ht="18.75" customHeight="1" x14ac:dyDescent="0.25">
      <c r="A45" s="83">
        <v>6</v>
      </c>
      <c r="B45" s="119" t="s">
        <v>1140</v>
      </c>
      <c r="C45" s="180"/>
      <c r="D45" s="120" t="s">
        <v>1141</v>
      </c>
      <c r="E45" s="180"/>
      <c r="F45" s="148" t="s">
        <v>1142</v>
      </c>
      <c r="G45" s="214">
        <v>10000000</v>
      </c>
      <c r="H45" s="2" t="s">
        <v>117</v>
      </c>
      <c r="I45" s="50" t="s">
        <v>82</v>
      </c>
    </row>
    <row r="46" spans="1:11" ht="18.75" customHeight="1" x14ac:dyDescent="0.25">
      <c r="A46" s="83">
        <v>7</v>
      </c>
      <c r="B46" s="119" t="s">
        <v>1143</v>
      </c>
      <c r="C46" s="180"/>
      <c r="D46" s="120" t="s">
        <v>130</v>
      </c>
      <c r="E46" s="180"/>
      <c r="F46" s="148" t="s">
        <v>1144</v>
      </c>
      <c r="G46" s="214">
        <v>10000000</v>
      </c>
      <c r="H46" s="2" t="s">
        <v>117</v>
      </c>
      <c r="I46" s="50" t="s">
        <v>82</v>
      </c>
    </row>
    <row r="47" spans="1:11" ht="18.75" customHeight="1" x14ac:dyDescent="0.25">
      <c r="A47" s="83">
        <v>8</v>
      </c>
      <c r="B47" s="119" t="s">
        <v>1145</v>
      </c>
      <c r="C47" s="180"/>
      <c r="D47" s="120" t="s">
        <v>1146</v>
      </c>
      <c r="E47" s="180"/>
      <c r="F47" s="148" t="s">
        <v>1147</v>
      </c>
      <c r="G47" s="214">
        <v>15750000</v>
      </c>
      <c r="H47" s="2" t="s">
        <v>117</v>
      </c>
      <c r="I47" s="50" t="s">
        <v>82</v>
      </c>
    </row>
    <row r="48" spans="1:11" ht="18.75" customHeight="1" x14ac:dyDescent="0.25">
      <c r="A48" s="83">
        <v>9</v>
      </c>
      <c r="B48" s="119" t="s">
        <v>152</v>
      </c>
      <c r="C48" s="180"/>
      <c r="D48" s="120" t="s">
        <v>153</v>
      </c>
      <c r="E48" s="180"/>
      <c r="F48" s="148" t="s">
        <v>1148</v>
      </c>
      <c r="G48" s="214">
        <v>35000000</v>
      </c>
      <c r="H48" s="2" t="s">
        <v>117</v>
      </c>
      <c r="I48" s="50" t="s">
        <v>82</v>
      </c>
    </row>
    <row r="49" spans="1:11" ht="18.75" customHeight="1" x14ac:dyDescent="0.25">
      <c r="A49" s="83">
        <v>10</v>
      </c>
      <c r="B49" s="119" t="s">
        <v>1149</v>
      </c>
      <c r="C49" s="180"/>
      <c r="D49" s="113" t="s">
        <v>267</v>
      </c>
      <c r="E49" s="180"/>
      <c r="F49" s="148" t="s">
        <v>1150</v>
      </c>
      <c r="G49" s="214">
        <v>15750000</v>
      </c>
      <c r="H49" s="2" t="s">
        <v>117</v>
      </c>
      <c r="I49" s="50" t="s">
        <v>82</v>
      </c>
    </row>
    <row r="50" spans="1:11" ht="18.75" customHeight="1" x14ac:dyDescent="0.25">
      <c r="A50" s="83"/>
      <c r="B50" s="79"/>
      <c r="C50" s="80"/>
      <c r="D50" s="81"/>
      <c r="E50" s="82"/>
      <c r="F50" s="79"/>
      <c r="G50" s="90"/>
      <c r="H50" s="2"/>
      <c r="I50" s="50"/>
      <c r="J50" s="95">
        <f>SUM(G40:G50)</f>
        <v>200000000</v>
      </c>
      <c r="K50" s="19">
        <v>10</v>
      </c>
    </row>
    <row r="51" spans="1:11" ht="18.75" customHeight="1" thickBot="1" x14ac:dyDescent="0.3">
      <c r="A51" s="83">
        <v>1</v>
      </c>
      <c r="B51" s="104" t="s">
        <v>143</v>
      </c>
      <c r="C51" s="180"/>
      <c r="D51" s="120" t="s">
        <v>145</v>
      </c>
      <c r="E51" s="180"/>
      <c r="F51" s="224" t="s">
        <v>1306</v>
      </c>
      <c r="G51" s="223">
        <v>60000000</v>
      </c>
      <c r="H51" s="2" t="s">
        <v>117</v>
      </c>
      <c r="I51" s="50" t="s">
        <v>83</v>
      </c>
    </row>
    <row r="52" spans="1:11" ht="18.75" customHeight="1" thickBot="1" x14ac:dyDescent="0.3">
      <c r="A52" s="83">
        <v>2</v>
      </c>
      <c r="B52" s="104" t="s">
        <v>1307</v>
      </c>
      <c r="C52" s="180"/>
      <c r="D52" s="120" t="s">
        <v>159</v>
      </c>
      <c r="E52" s="180" t="s">
        <v>143</v>
      </c>
      <c r="F52" s="224" t="s">
        <v>1308</v>
      </c>
      <c r="G52" s="223">
        <v>50000000</v>
      </c>
      <c r="H52" s="2" t="s">
        <v>117</v>
      </c>
      <c r="I52" s="50" t="s">
        <v>83</v>
      </c>
    </row>
    <row r="53" spans="1:11" ht="18.75" customHeight="1" thickBot="1" x14ac:dyDescent="0.3">
      <c r="A53" s="83">
        <v>3</v>
      </c>
      <c r="B53" s="104" t="s">
        <v>1309</v>
      </c>
      <c r="C53" s="180"/>
      <c r="D53" s="120" t="s">
        <v>146</v>
      </c>
      <c r="E53" s="180"/>
      <c r="F53" s="222" t="s">
        <v>1310</v>
      </c>
      <c r="G53" s="223">
        <v>35000000</v>
      </c>
      <c r="H53" s="2" t="s">
        <v>117</v>
      </c>
      <c r="I53" s="50" t="s">
        <v>83</v>
      </c>
    </row>
    <row r="54" spans="1:11" ht="18.75" customHeight="1" thickBot="1" x14ac:dyDescent="0.3">
      <c r="A54" s="83">
        <v>4</v>
      </c>
      <c r="B54" s="112" t="s">
        <v>1311</v>
      </c>
      <c r="C54" s="180"/>
      <c r="D54" s="120" t="s">
        <v>57</v>
      </c>
      <c r="E54" s="180"/>
      <c r="F54" s="224" t="s">
        <v>1312</v>
      </c>
      <c r="G54" s="223">
        <v>49000000</v>
      </c>
      <c r="H54" s="2" t="s">
        <v>117</v>
      </c>
      <c r="I54" s="50" t="s">
        <v>83</v>
      </c>
    </row>
    <row r="55" spans="1:11" ht="18.75" customHeight="1" thickBot="1" x14ac:dyDescent="0.3">
      <c r="A55" s="83">
        <v>5</v>
      </c>
      <c r="B55" s="112" t="s">
        <v>1313</v>
      </c>
      <c r="C55" s="180"/>
      <c r="D55" s="120" t="s">
        <v>62</v>
      </c>
      <c r="E55" s="180"/>
      <c r="F55" s="224" t="s">
        <v>1314</v>
      </c>
      <c r="G55" s="223">
        <v>49000000</v>
      </c>
      <c r="H55" s="2" t="s">
        <v>117</v>
      </c>
      <c r="I55" s="50" t="s">
        <v>83</v>
      </c>
    </row>
    <row r="56" spans="1:11" ht="18.75" customHeight="1" thickBot="1" x14ac:dyDescent="0.3">
      <c r="A56" s="83">
        <v>6</v>
      </c>
      <c r="B56" s="112" t="s">
        <v>161</v>
      </c>
      <c r="C56" s="180"/>
      <c r="D56" s="120" t="s">
        <v>59</v>
      </c>
      <c r="E56" s="180"/>
      <c r="F56" s="224" t="s">
        <v>1315</v>
      </c>
      <c r="G56" s="223">
        <v>49000000</v>
      </c>
      <c r="H56" s="2" t="s">
        <v>117</v>
      </c>
      <c r="I56" s="50" t="s">
        <v>83</v>
      </c>
    </row>
    <row r="57" spans="1:11" ht="18.75" customHeight="1" thickBot="1" x14ac:dyDescent="0.3">
      <c r="A57" s="83">
        <v>7</v>
      </c>
      <c r="B57" s="104" t="s">
        <v>1316</v>
      </c>
      <c r="C57" s="180"/>
      <c r="D57" s="120" t="s">
        <v>155</v>
      </c>
      <c r="E57" s="180"/>
      <c r="F57" s="224" t="s">
        <v>1317</v>
      </c>
      <c r="G57" s="223">
        <v>30000000</v>
      </c>
      <c r="H57" s="2" t="s">
        <v>117</v>
      </c>
      <c r="I57" s="50" t="s">
        <v>83</v>
      </c>
    </row>
    <row r="58" spans="1:11" ht="18.75" customHeight="1" thickBot="1" x14ac:dyDescent="0.3">
      <c r="A58" s="83">
        <v>8</v>
      </c>
      <c r="B58" s="104" t="s">
        <v>1318</v>
      </c>
      <c r="C58" s="180"/>
      <c r="D58" s="120" t="s">
        <v>154</v>
      </c>
      <c r="E58" s="180"/>
      <c r="F58" s="224" t="s">
        <v>1319</v>
      </c>
      <c r="G58" s="223">
        <v>20000000</v>
      </c>
      <c r="H58" s="2" t="s">
        <v>117</v>
      </c>
      <c r="I58" s="50" t="s">
        <v>83</v>
      </c>
    </row>
    <row r="59" spans="1:11" ht="18.75" customHeight="1" thickBot="1" x14ac:dyDescent="0.3">
      <c r="A59" s="83">
        <v>9</v>
      </c>
      <c r="B59" s="104" t="s">
        <v>1320</v>
      </c>
      <c r="C59" s="180"/>
      <c r="D59" s="120" t="s">
        <v>147</v>
      </c>
      <c r="E59" s="180"/>
      <c r="F59" s="224" t="s">
        <v>1321</v>
      </c>
      <c r="G59" s="223">
        <v>35000000</v>
      </c>
      <c r="H59" s="2" t="s">
        <v>117</v>
      </c>
      <c r="I59" s="50" t="s">
        <v>83</v>
      </c>
    </row>
    <row r="60" spans="1:11" ht="18.75" customHeight="1" thickBot="1" x14ac:dyDescent="0.3">
      <c r="A60" s="83">
        <v>10</v>
      </c>
      <c r="B60" s="112" t="s">
        <v>1322</v>
      </c>
      <c r="C60" s="180"/>
      <c r="D60" s="110" t="s">
        <v>382</v>
      </c>
      <c r="E60" s="180"/>
      <c r="F60" s="224" t="s">
        <v>1323</v>
      </c>
      <c r="G60" s="223">
        <v>20000000</v>
      </c>
      <c r="H60" s="2" t="s">
        <v>117</v>
      </c>
      <c r="I60" s="50" t="s">
        <v>83</v>
      </c>
    </row>
    <row r="61" spans="1:11" ht="18.75" customHeight="1" thickBot="1" x14ac:dyDescent="0.3">
      <c r="A61" s="83">
        <v>11</v>
      </c>
      <c r="B61" s="112" t="s">
        <v>1324</v>
      </c>
      <c r="C61" s="180"/>
      <c r="D61" s="120" t="s">
        <v>71</v>
      </c>
      <c r="E61" s="180"/>
      <c r="F61" s="224" t="s">
        <v>1325</v>
      </c>
      <c r="G61" s="223">
        <v>49000000</v>
      </c>
      <c r="H61" s="2" t="s">
        <v>117</v>
      </c>
      <c r="I61" s="50" t="s">
        <v>83</v>
      </c>
    </row>
    <row r="62" spans="1:11" ht="18.75" customHeight="1" thickBot="1" x14ac:dyDescent="0.3">
      <c r="A62" s="83">
        <v>12</v>
      </c>
      <c r="B62" s="112" t="s">
        <v>162</v>
      </c>
      <c r="C62" s="180"/>
      <c r="D62" s="120" t="s">
        <v>298</v>
      </c>
      <c r="E62" s="180"/>
      <c r="F62" s="224" t="s">
        <v>1326</v>
      </c>
      <c r="G62" s="223">
        <v>30000000</v>
      </c>
      <c r="H62" s="2" t="s">
        <v>117</v>
      </c>
      <c r="I62" s="50" t="s">
        <v>83</v>
      </c>
    </row>
    <row r="63" spans="1:11" ht="18.75" customHeight="1" thickBot="1" x14ac:dyDescent="0.3">
      <c r="A63" s="83">
        <v>13</v>
      </c>
      <c r="B63" s="112" t="s">
        <v>1327</v>
      </c>
      <c r="C63" s="180"/>
      <c r="D63" s="110" t="s">
        <v>1328</v>
      </c>
      <c r="E63" s="180"/>
      <c r="F63" s="224" t="s">
        <v>1329</v>
      </c>
      <c r="G63" s="223">
        <v>30000000</v>
      </c>
      <c r="H63" s="2" t="s">
        <v>117</v>
      </c>
      <c r="I63" s="50" t="s">
        <v>83</v>
      </c>
    </row>
    <row r="64" spans="1:11" ht="18.75" customHeight="1" thickBot="1" x14ac:dyDescent="0.3">
      <c r="A64" s="83">
        <v>14</v>
      </c>
      <c r="B64" s="112" t="s">
        <v>1330</v>
      </c>
      <c r="C64" s="180"/>
      <c r="D64" s="110" t="s">
        <v>380</v>
      </c>
      <c r="E64" s="180"/>
      <c r="F64" s="224" t="s">
        <v>1331</v>
      </c>
      <c r="G64" s="223">
        <v>25000000</v>
      </c>
      <c r="H64" s="2" t="s">
        <v>117</v>
      </c>
      <c r="I64" s="50" t="s">
        <v>83</v>
      </c>
    </row>
    <row r="65" spans="1:9" ht="18.75" customHeight="1" thickBot="1" x14ac:dyDescent="0.3">
      <c r="A65" s="83">
        <v>15</v>
      </c>
      <c r="B65" s="112" t="s">
        <v>1332</v>
      </c>
      <c r="C65" s="180"/>
      <c r="D65" s="120" t="s">
        <v>381</v>
      </c>
      <c r="E65" s="180"/>
      <c r="F65" s="224" t="s">
        <v>1333</v>
      </c>
      <c r="G65" s="223">
        <v>20000000</v>
      </c>
      <c r="H65" s="2" t="s">
        <v>117</v>
      </c>
      <c r="I65" s="50" t="s">
        <v>83</v>
      </c>
    </row>
    <row r="66" spans="1:9" ht="18.75" customHeight="1" thickBot="1" x14ac:dyDescent="0.3">
      <c r="A66" s="83">
        <v>16</v>
      </c>
      <c r="B66" s="112" t="s">
        <v>1334</v>
      </c>
      <c r="C66" s="180"/>
      <c r="D66" s="120" t="s">
        <v>132</v>
      </c>
      <c r="E66" s="180"/>
      <c r="F66" s="224" t="s">
        <v>1335</v>
      </c>
      <c r="G66" s="223">
        <v>20000000</v>
      </c>
      <c r="H66" s="2" t="s">
        <v>117</v>
      </c>
      <c r="I66" s="50" t="s">
        <v>83</v>
      </c>
    </row>
    <row r="67" spans="1:9" ht="18.75" customHeight="1" thickBot="1" x14ac:dyDescent="0.3">
      <c r="A67" s="83">
        <v>17</v>
      </c>
      <c r="B67" s="112" t="s">
        <v>1336</v>
      </c>
      <c r="C67" s="180"/>
      <c r="D67" s="120" t="s">
        <v>160</v>
      </c>
      <c r="E67" s="180"/>
      <c r="F67" s="224" t="s">
        <v>1337</v>
      </c>
      <c r="G67" s="223">
        <v>25000000</v>
      </c>
      <c r="H67" s="2" t="s">
        <v>117</v>
      </c>
      <c r="I67" s="50" t="s">
        <v>83</v>
      </c>
    </row>
    <row r="68" spans="1:9" ht="18.75" customHeight="1" thickBot="1" x14ac:dyDescent="0.3">
      <c r="A68" s="83">
        <v>18</v>
      </c>
      <c r="B68" s="104" t="s">
        <v>1338</v>
      </c>
      <c r="C68" s="180"/>
      <c r="D68" s="120" t="s">
        <v>236</v>
      </c>
      <c r="E68" s="180"/>
      <c r="F68" s="222" t="s">
        <v>1339</v>
      </c>
      <c r="G68" s="223">
        <v>25000000</v>
      </c>
      <c r="H68" s="2" t="s">
        <v>117</v>
      </c>
      <c r="I68" s="50" t="s">
        <v>83</v>
      </c>
    </row>
    <row r="69" spans="1:9" ht="18.75" customHeight="1" thickBot="1" x14ac:dyDescent="0.3">
      <c r="A69" s="83">
        <v>19</v>
      </c>
      <c r="B69" s="123" t="s">
        <v>1340</v>
      </c>
      <c r="C69" s="180"/>
      <c r="D69" s="120" t="s">
        <v>133</v>
      </c>
      <c r="E69" s="180"/>
      <c r="F69" s="224" t="s">
        <v>1341</v>
      </c>
      <c r="G69" s="223">
        <v>15000000</v>
      </c>
      <c r="H69" s="2" t="s">
        <v>117</v>
      </c>
      <c r="I69" s="50" t="s">
        <v>83</v>
      </c>
    </row>
    <row r="70" spans="1:9" ht="18.75" customHeight="1" thickBot="1" x14ac:dyDescent="0.3">
      <c r="A70" s="83">
        <v>20</v>
      </c>
      <c r="B70" s="123" t="s">
        <v>1342</v>
      </c>
      <c r="C70" s="180"/>
      <c r="D70" s="120" t="s">
        <v>34</v>
      </c>
      <c r="E70" s="180"/>
      <c r="F70" s="224" t="s">
        <v>1343</v>
      </c>
      <c r="G70" s="223">
        <v>20000000</v>
      </c>
      <c r="H70" s="2" t="s">
        <v>117</v>
      </c>
      <c r="I70" s="50" t="s">
        <v>83</v>
      </c>
    </row>
    <row r="71" spans="1:9" ht="18.75" customHeight="1" thickBot="1" x14ac:dyDescent="0.3">
      <c r="A71" s="83">
        <v>21</v>
      </c>
      <c r="B71" s="104" t="s">
        <v>1344</v>
      </c>
      <c r="C71" s="180"/>
      <c r="D71" s="120" t="s">
        <v>164</v>
      </c>
      <c r="E71" s="180"/>
      <c r="F71" s="224" t="s">
        <v>1345</v>
      </c>
      <c r="G71" s="223">
        <v>20000000</v>
      </c>
      <c r="H71" s="2" t="s">
        <v>117</v>
      </c>
      <c r="I71" s="50" t="s">
        <v>83</v>
      </c>
    </row>
    <row r="72" spans="1:9" ht="18.75" customHeight="1" thickBot="1" x14ac:dyDescent="0.3">
      <c r="A72" s="83">
        <v>22</v>
      </c>
      <c r="B72" s="104" t="s">
        <v>1346</v>
      </c>
      <c r="C72" s="180"/>
      <c r="D72" s="120" t="s">
        <v>69</v>
      </c>
      <c r="E72" s="180"/>
      <c r="F72" s="224" t="s">
        <v>1347</v>
      </c>
      <c r="G72" s="223">
        <v>15000000</v>
      </c>
      <c r="H72" s="2" t="s">
        <v>117</v>
      </c>
      <c r="I72" s="50" t="s">
        <v>83</v>
      </c>
    </row>
    <row r="73" spans="1:9" ht="18.75" customHeight="1" thickBot="1" x14ac:dyDescent="0.3">
      <c r="A73" s="83">
        <v>23</v>
      </c>
      <c r="B73" s="104" t="s">
        <v>1348</v>
      </c>
      <c r="C73" s="180"/>
      <c r="D73" s="110" t="s">
        <v>1349</v>
      </c>
      <c r="E73" s="180"/>
      <c r="F73" s="224" t="s">
        <v>1350</v>
      </c>
      <c r="G73" s="223">
        <v>25000000</v>
      </c>
      <c r="H73" s="2" t="s">
        <v>117</v>
      </c>
      <c r="I73" s="50" t="s">
        <v>83</v>
      </c>
    </row>
    <row r="74" spans="1:9" ht="18.75" customHeight="1" thickBot="1" x14ac:dyDescent="0.3">
      <c r="A74" s="83">
        <v>24</v>
      </c>
      <c r="B74" s="104" t="s">
        <v>1351</v>
      </c>
      <c r="C74" s="180"/>
      <c r="D74" s="120" t="s">
        <v>378</v>
      </c>
      <c r="E74" s="180"/>
      <c r="F74" s="224" t="s">
        <v>1352</v>
      </c>
      <c r="G74" s="223">
        <v>15000000</v>
      </c>
      <c r="H74" s="2" t="s">
        <v>117</v>
      </c>
      <c r="I74" s="50" t="s">
        <v>83</v>
      </c>
    </row>
    <row r="75" spans="1:9" ht="18.75" customHeight="1" thickBot="1" x14ac:dyDescent="0.3">
      <c r="A75" s="83">
        <v>25</v>
      </c>
      <c r="B75" s="123" t="s">
        <v>1353</v>
      </c>
      <c r="C75" s="180"/>
      <c r="D75" s="120" t="s">
        <v>376</v>
      </c>
      <c r="E75" s="180"/>
      <c r="F75" s="224" t="s">
        <v>1354</v>
      </c>
      <c r="G75" s="223">
        <v>20000000</v>
      </c>
      <c r="H75" s="2" t="s">
        <v>117</v>
      </c>
      <c r="I75" s="50" t="s">
        <v>83</v>
      </c>
    </row>
    <row r="76" spans="1:9" ht="18.75" customHeight="1" thickBot="1" x14ac:dyDescent="0.3">
      <c r="A76" s="83">
        <v>26</v>
      </c>
      <c r="B76" s="104" t="s">
        <v>163</v>
      </c>
      <c r="C76" s="180"/>
      <c r="D76" s="120" t="s">
        <v>135</v>
      </c>
      <c r="E76" s="180"/>
      <c r="F76" s="224" t="s">
        <v>1355</v>
      </c>
      <c r="G76" s="223">
        <v>25000000</v>
      </c>
      <c r="H76" s="2" t="s">
        <v>117</v>
      </c>
      <c r="I76" s="50" t="s">
        <v>83</v>
      </c>
    </row>
    <row r="77" spans="1:9" ht="18.75" customHeight="1" thickBot="1" x14ac:dyDescent="0.3">
      <c r="A77" s="83">
        <v>27</v>
      </c>
      <c r="B77" s="123" t="s">
        <v>1356</v>
      </c>
      <c r="C77" s="180"/>
      <c r="D77" s="120" t="s">
        <v>317</v>
      </c>
      <c r="E77" s="180"/>
      <c r="F77" s="224" t="s">
        <v>1357</v>
      </c>
      <c r="G77" s="223">
        <v>20000000</v>
      </c>
      <c r="H77" s="2" t="s">
        <v>117</v>
      </c>
      <c r="I77" s="50" t="s">
        <v>83</v>
      </c>
    </row>
    <row r="78" spans="1:9" ht="18.75" customHeight="1" thickBot="1" x14ac:dyDescent="0.3">
      <c r="A78" s="83">
        <v>28</v>
      </c>
      <c r="B78" s="123" t="s">
        <v>1358</v>
      </c>
      <c r="C78" s="180"/>
      <c r="D78" s="120" t="s">
        <v>156</v>
      </c>
      <c r="E78" s="180"/>
      <c r="F78" s="224" t="s">
        <v>1359</v>
      </c>
      <c r="G78" s="223">
        <v>20000000</v>
      </c>
      <c r="H78" s="2" t="s">
        <v>117</v>
      </c>
      <c r="I78" s="50" t="s">
        <v>83</v>
      </c>
    </row>
    <row r="79" spans="1:9" ht="18.75" customHeight="1" thickBot="1" x14ac:dyDescent="0.3">
      <c r="A79" s="83">
        <v>29</v>
      </c>
      <c r="B79" s="104" t="s">
        <v>335</v>
      </c>
      <c r="C79" s="180"/>
      <c r="D79" s="120" t="s">
        <v>166</v>
      </c>
      <c r="E79" s="180"/>
      <c r="F79" s="224" t="s">
        <v>1360</v>
      </c>
      <c r="G79" s="223">
        <v>20000000</v>
      </c>
      <c r="H79" s="2" t="s">
        <v>117</v>
      </c>
      <c r="I79" s="50" t="s">
        <v>83</v>
      </c>
    </row>
    <row r="80" spans="1:9" ht="18.75" customHeight="1" thickBot="1" x14ac:dyDescent="0.3">
      <c r="A80" s="83">
        <v>30</v>
      </c>
      <c r="B80" s="104" t="s">
        <v>294</v>
      </c>
      <c r="C80" s="180"/>
      <c r="D80" s="120" t="s">
        <v>137</v>
      </c>
      <c r="E80" s="180"/>
      <c r="F80" s="222" t="s">
        <v>1361</v>
      </c>
      <c r="G80" s="223">
        <v>20000000</v>
      </c>
      <c r="H80" s="2" t="s">
        <v>117</v>
      </c>
      <c r="I80" s="50" t="s">
        <v>83</v>
      </c>
    </row>
    <row r="81" spans="1:9" ht="18.75" customHeight="1" thickBot="1" x14ac:dyDescent="0.3">
      <c r="A81" s="83">
        <v>31</v>
      </c>
      <c r="B81" s="104" t="s">
        <v>1362</v>
      </c>
      <c r="C81" s="180"/>
      <c r="D81" s="110" t="s">
        <v>334</v>
      </c>
      <c r="E81" s="180"/>
      <c r="F81" s="224" t="s">
        <v>1363</v>
      </c>
      <c r="G81" s="223">
        <v>20000000</v>
      </c>
      <c r="H81" s="2" t="s">
        <v>117</v>
      </c>
      <c r="I81" s="50" t="s">
        <v>83</v>
      </c>
    </row>
    <row r="82" spans="1:9" ht="18.75" customHeight="1" thickBot="1" x14ac:dyDescent="0.3">
      <c r="A82" s="83">
        <v>32</v>
      </c>
      <c r="B82" s="104" t="s">
        <v>1364</v>
      </c>
      <c r="C82" s="180"/>
      <c r="D82" s="110" t="s">
        <v>1365</v>
      </c>
      <c r="E82" s="180"/>
      <c r="F82" s="224" t="s">
        <v>1366</v>
      </c>
      <c r="G82" s="223">
        <v>15000000</v>
      </c>
      <c r="H82" s="2" t="s">
        <v>117</v>
      </c>
      <c r="I82" s="50" t="s">
        <v>83</v>
      </c>
    </row>
    <row r="83" spans="1:9" ht="18.75" customHeight="1" thickBot="1" x14ac:dyDescent="0.3">
      <c r="A83" s="83">
        <v>33</v>
      </c>
      <c r="B83" s="104" t="s">
        <v>1367</v>
      </c>
      <c r="C83" s="180"/>
      <c r="D83" s="110" t="s">
        <v>1368</v>
      </c>
      <c r="E83" s="180"/>
      <c r="F83" s="224" t="s">
        <v>1369</v>
      </c>
      <c r="G83" s="223">
        <v>25000000</v>
      </c>
      <c r="H83" s="2" t="s">
        <v>117</v>
      </c>
      <c r="I83" s="50" t="s">
        <v>83</v>
      </c>
    </row>
    <row r="84" spans="1:9" ht="18.75" customHeight="1" thickBot="1" x14ac:dyDescent="0.3">
      <c r="A84" s="83">
        <v>34</v>
      </c>
      <c r="B84" s="104" t="s">
        <v>341</v>
      </c>
      <c r="C84" s="180"/>
      <c r="D84" s="120" t="s">
        <v>1370</v>
      </c>
      <c r="E84" s="180"/>
      <c r="F84" s="224" t="s">
        <v>1371</v>
      </c>
      <c r="G84" s="223">
        <v>20000000</v>
      </c>
      <c r="H84" s="2" t="s">
        <v>117</v>
      </c>
      <c r="I84" s="50" t="s">
        <v>83</v>
      </c>
    </row>
    <row r="85" spans="1:9" ht="18.75" customHeight="1" thickBot="1" x14ac:dyDescent="0.3">
      <c r="A85" s="83">
        <v>35</v>
      </c>
      <c r="B85" s="123" t="s">
        <v>1372</v>
      </c>
      <c r="C85" s="180"/>
      <c r="D85" s="120" t="s">
        <v>339</v>
      </c>
      <c r="E85" s="180"/>
      <c r="F85" s="224" t="s">
        <v>1373</v>
      </c>
      <c r="G85" s="223">
        <v>20000000</v>
      </c>
      <c r="H85" s="2" t="s">
        <v>117</v>
      </c>
      <c r="I85" s="50" t="s">
        <v>83</v>
      </c>
    </row>
    <row r="86" spans="1:9" ht="18.75" customHeight="1" thickBot="1" x14ac:dyDescent="0.3">
      <c r="A86" s="83">
        <v>36</v>
      </c>
      <c r="B86" s="104" t="s">
        <v>1374</v>
      </c>
      <c r="C86" s="180"/>
      <c r="D86" s="120" t="s">
        <v>121</v>
      </c>
      <c r="E86" s="180"/>
      <c r="F86" s="224" t="s">
        <v>1375</v>
      </c>
      <c r="G86" s="223">
        <v>20000000</v>
      </c>
      <c r="H86" s="2" t="s">
        <v>117</v>
      </c>
      <c r="I86" s="50" t="s">
        <v>83</v>
      </c>
    </row>
    <row r="87" spans="1:9" ht="18.75" customHeight="1" thickBot="1" x14ac:dyDescent="0.3">
      <c r="A87" s="83">
        <v>37</v>
      </c>
      <c r="B87" s="123" t="s">
        <v>1376</v>
      </c>
      <c r="C87" s="180"/>
      <c r="D87" s="120" t="s">
        <v>1377</v>
      </c>
      <c r="E87" s="180"/>
      <c r="F87" s="224" t="s">
        <v>1378</v>
      </c>
      <c r="G87" s="223">
        <v>20000000</v>
      </c>
      <c r="H87" s="2" t="s">
        <v>117</v>
      </c>
      <c r="I87" s="50" t="s">
        <v>83</v>
      </c>
    </row>
    <row r="88" spans="1:9" ht="18.75" customHeight="1" thickBot="1" x14ac:dyDescent="0.3">
      <c r="A88" s="83">
        <v>38</v>
      </c>
      <c r="B88" s="104" t="s">
        <v>1379</v>
      </c>
      <c r="C88" s="180"/>
      <c r="D88" s="120" t="s">
        <v>274</v>
      </c>
      <c r="E88" s="180"/>
      <c r="F88" s="224" t="s">
        <v>1380</v>
      </c>
      <c r="G88" s="223">
        <v>20000000</v>
      </c>
      <c r="H88" s="2" t="s">
        <v>117</v>
      </c>
      <c r="I88" s="50" t="s">
        <v>83</v>
      </c>
    </row>
    <row r="89" spans="1:9" ht="18.75" customHeight="1" thickBot="1" x14ac:dyDescent="0.3">
      <c r="A89" s="83">
        <v>39</v>
      </c>
      <c r="B89" s="104" t="s">
        <v>1381</v>
      </c>
      <c r="C89" s="180"/>
      <c r="D89" s="120" t="s">
        <v>125</v>
      </c>
      <c r="E89" s="180"/>
      <c r="F89" s="224" t="s">
        <v>1382</v>
      </c>
      <c r="G89" s="223">
        <v>25000000</v>
      </c>
      <c r="H89" s="2" t="s">
        <v>117</v>
      </c>
      <c r="I89" s="50" t="s">
        <v>83</v>
      </c>
    </row>
    <row r="90" spans="1:9" ht="18.75" customHeight="1" thickBot="1" x14ac:dyDescent="0.3">
      <c r="A90" s="83">
        <v>40</v>
      </c>
      <c r="B90" s="104" t="s">
        <v>1383</v>
      </c>
      <c r="C90" s="180"/>
      <c r="D90" s="120" t="s">
        <v>134</v>
      </c>
      <c r="E90" s="180"/>
      <c r="F90" s="224" t="s">
        <v>1384</v>
      </c>
      <c r="G90" s="223">
        <v>20000000</v>
      </c>
      <c r="H90" s="2" t="s">
        <v>117</v>
      </c>
      <c r="I90" s="50" t="s">
        <v>83</v>
      </c>
    </row>
    <row r="91" spans="1:9" ht="18.75" customHeight="1" thickBot="1" x14ac:dyDescent="0.3">
      <c r="A91" s="83">
        <v>41</v>
      </c>
      <c r="B91" s="104" t="s">
        <v>1385</v>
      </c>
      <c r="C91" s="180"/>
      <c r="D91" s="120" t="s">
        <v>151</v>
      </c>
      <c r="E91" s="180"/>
      <c r="F91" s="224" t="s">
        <v>1386</v>
      </c>
      <c r="G91" s="223">
        <v>15000000</v>
      </c>
      <c r="H91" s="2" t="s">
        <v>117</v>
      </c>
      <c r="I91" s="50" t="s">
        <v>83</v>
      </c>
    </row>
    <row r="92" spans="1:9" ht="18.75" customHeight="1" thickBot="1" x14ac:dyDescent="0.3">
      <c r="A92" s="83">
        <v>42</v>
      </c>
      <c r="B92" s="104" t="s">
        <v>1387</v>
      </c>
      <c r="C92" s="180"/>
      <c r="D92" s="120" t="s">
        <v>1388</v>
      </c>
      <c r="E92" s="180"/>
      <c r="F92" s="224" t="s">
        <v>1389</v>
      </c>
      <c r="G92" s="223">
        <v>15000000</v>
      </c>
      <c r="H92" s="2" t="s">
        <v>117</v>
      </c>
      <c r="I92" s="50" t="s">
        <v>83</v>
      </c>
    </row>
    <row r="93" spans="1:9" ht="18.75" customHeight="1" thickBot="1" x14ac:dyDescent="0.3">
      <c r="A93" s="83">
        <v>43</v>
      </c>
      <c r="B93" s="104" t="s">
        <v>1390</v>
      </c>
      <c r="C93" s="180"/>
      <c r="D93" s="120" t="s">
        <v>1391</v>
      </c>
      <c r="E93" s="180"/>
      <c r="F93" s="222" t="s">
        <v>1392</v>
      </c>
      <c r="G93" s="223">
        <v>20000000</v>
      </c>
      <c r="H93" s="2" t="s">
        <v>117</v>
      </c>
      <c r="I93" s="50" t="s">
        <v>83</v>
      </c>
    </row>
    <row r="94" spans="1:9" ht="18.75" customHeight="1" thickBot="1" x14ac:dyDescent="0.3">
      <c r="A94" s="83">
        <v>44</v>
      </c>
      <c r="B94" s="104" t="s">
        <v>1393</v>
      </c>
      <c r="C94" s="180"/>
      <c r="D94" s="120" t="s">
        <v>126</v>
      </c>
      <c r="E94" s="180"/>
      <c r="F94" s="224" t="s">
        <v>1394</v>
      </c>
      <c r="G94" s="223">
        <v>15000000</v>
      </c>
      <c r="H94" s="2" t="s">
        <v>117</v>
      </c>
      <c r="I94" s="50" t="s">
        <v>83</v>
      </c>
    </row>
    <row r="95" spans="1:9" ht="18.75" customHeight="1" thickBot="1" x14ac:dyDescent="0.3">
      <c r="A95" s="83">
        <v>45</v>
      </c>
      <c r="B95" s="104" t="s">
        <v>1395</v>
      </c>
      <c r="C95" s="180"/>
      <c r="D95" s="120" t="s">
        <v>139</v>
      </c>
      <c r="E95" s="180"/>
      <c r="F95" s="224" t="s">
        <v>1396</v>
      </c>
      <c r="G95" s="223">
        <v>25000000</v>
      </c>
      <c r="H95" s="2" t="s">
        <v>117</v>
      </c>
      <c r="I95" s="50" t="s">
        <v>83</v>
      </c>
    </row>
    <row r="96" spans="1:9" ht="18.75" customHeight="1" thickBot="1" x14ac:dyDescent="0.3">
      <c r="A96" s="83">
        <v>46</v>
      </c>
      <c r="B96" s="123" t="s">
        <v>1397</v>
      </c>
      <c r="C96" s="180"/>
      <c r="D96" s="120" t="s">
        <v>136</v>
      </c>
      <c r="E96" s="180"/>
      <c r="F96" s="224" t="s">
        <v>1398</v>
      </c>
      <c r="G96" s="223">
        <v>20000000</v>
      </c>
      <c r="H96" s="2" t="s">
        <v>117</v>
      </c>
      <c r="I96" s="50" t="s">
        <v>83</v>
      </c>
    </row>
    <row r="97" spans="1:11" ht="18.75" customHeight="1" thickBot="1" x14ac:dyDescent="0.3">
      <c r="A97" s="83">
        <v>47</v>
      </c>
      <c r="B97" s="104" t="s">
        <v>1399</v>
      </c>
      <c r="C97" s="180"/>
      <c r="D97" s="120" t="s">
        <v>73</v>
      </c>
      <c r="E97" s="180"/>
      <c r="F97" s="224" t="s">
        <v>1400</v>
      </c>
      <c r="G97" s="223">
        <v>20000000</v>
      </c>
      <c r="H97" s="2" t="s">
        <v>117</v>
      </c>
      <c r="I97" s="50" t="s">
        <v>83</v>
      </c>
    </row>
    <row r="98" spans="1:11" ht="18.75" customHeight="1" thickBot="1" x14ac:dyDescent="0.3">
      <c r="A98" s="83">
        <v>48</v>
      </c>
      <c r="B98" s="104" t="s">
        <v>1401</v>
      </c>
      <c r="C98" s="180"/>
      <c r="D98" s="120" t="s">
        <v>138</v>
      </c>
      <c r="E98" s="180"/>
      <c r="F98" s="224" t="s">
        <v>1402</v>
      </c>
      <c r="G98" s="223">
        <v>20000000</v>
      </c>
      <c r="H98" s="2" t="s">
        <v>117</v>
      </c>
      <c r="I98" s="50" t="s">
        <v>83</v>
      </c>
    </row>
    <row r="99" spans="1:11" ht="18.75" customHeight="1" thickBot="1" x14ac:dyDescent="0.3">
      <c r="A99" s="83">
        <v>49</v>
      </c>
      <c r="B99" s="104" t="s">
        <v>1403</v>
      </c>
      <c r="C99" s="180"/>
      <c r="D99" s="120" t="s">
        <v>1404</v>
      </c>
      <c r="E99" s="180"/>
      <c r="F99" s="224" t="s">
        <v>1405</v>
      </c>
      <c r="G99" s="223">
        <v>15000000</v>
      </c>
      <c r="H99" s="2" t="s">
        <v>117</v>
      </c>
      <c r="I99" s="50" t="s">
        <v>83</v>
      </c>
    </row>
    <row r="100" spans="1:11" ht="18.75" customHeight="1" thickBot="1" x14ac:dyDescent="0.3">
      <c r="A100" s="83">
        <v>50</v>
      </c>
      <c r="B100" s="104" t="s">
        <v>1406</v>
      </c>
      <c r="C100" s="180"/>
      <c r="D100" s="120" t="s">
        <v>316</v>
      </c>
      <c r="E100" s="180"/>
      <c r="F100" s="224" t="s">
        <v>1407</v>
      </c>
      <c r="G100" s="223">
        <v>20000000</v>
      </c>
      <c r="H100" s="2" t="s">
        <v>117</v>
      </c>
      <c r="I100" s="50" t="s">
        <v>83</v>
      </c>
    </row>
    <row r="101" spans="1:11" ht="18.75" customHeight="1" thickBot="1" x14ac:dyDescent="0.3">
      <c r="A101" s="83">
        <v>51</v>
      </c>
      <c r="B101" s="225" t="s">
        <v>1408</v>
      </c>
      <c r="C101" s="180"/>
      <c r="D101" s="145" t="s">
        <v>337</v>
      </c>
      <c r="E101" s="180"/>
      <c r="F101" s="224" t="s">
        <v>1409</v>
      </c>
      <c r="G101" s="223">
        <v>15000000</v>
      </c>
      <c r="H101" s="2" t="s">
        <v>117</v>
      </c>
      <c r="I101" s="50" t="s">
        <v>83</v>
      </c>
    </row>
    <row r="102" spans="1:11" ht="18.75" customHeight="1" x14ac:dyDescent="0.25">
      <c r="A102" s="83"/>
      <c r="B102" s="79"/>
      <c r="C102" s="80"/>
      <c r="D102" s="81"/>
      <c r="E102" s="82"/>
      <c r="F102" s="79"/>
      <c r="G102" s="90"/>
      <c r="H102" s="2"/>
      <c r="I102" s="50"/>
      <c r="J102" s="95">
        <f>SUM(G51:G102)</f>
        <v>1261000000</v>
      </c>
      <c r="K102" s="19">
        <v>51</v>
      </c>
    </row>
    <row r="103" spans="1:11" s="249" customFormat="1" ht="20.100000000000001" customHeight="1" x14ac:dyDescent="0.25">
      <c r="A103" s="244">
        <v>1</v>
      </c>
      <c r="B103" s="234" t="s">
        <v>1472</v>
      </c>
      <c r="C103" s="230"/>
      <c r="D103" s="238" t="s">
        <v>946</v>
      </c>
      <c r="E103" s="230"/>
      <c r="F103" s="245" t="s">
        <v>1473</v>
      </c>
      <c r="G103" s="233">
        <v>40200000</v>
      </c>
      <c r="H103" s="246" t="s">
        <v>84</v>
      </c>
      <c r="I103" s="235" t="s">
        <v>320</v>
      </c>
      <c r="J103" s="247"/>
      <c r="K103" s="248"/>
    </row>
    <row r="104" spans="1:11" s="249" customFormat="1" ht="20.100000000000001" customHeight="1" x14ac:dyDescent="0.25">
      <c r="A104" s="244">
        <v>2</v>
      </c>
      <c r="B104" s="234" t="s">
        <v>1474</v>
      </c>
      <c r="C104" s="230"/>
      <c r="D104" s="231" t="s">
        <v>1475</v>
      </c>
      <c r="E104" s="230"/>
      <c r="F104" s="245" t="s">
        <v>1476</v>
      </c>
      <c r="G104" s="233">
        <v>39100000</v>
      </c>
      <c r="H104" s="246" t="s">
        <v>84</v>
      </c>
      <c r="I104" s="235" t="s">
        <v>320</v>
      </c>
      <c r="J104" s="247"/>
      <c r="K104" s="248"/>
    </row>
    <row r="105" spans="1:11" s="249" customFormat="1" ht="20.100000000000001" customHeight="1" x14ac:dyDescent="0.25">
      <c r="A105" s="244">
        <v>3</v>
      </c>
      <c r="B105" s="229" t="s">
        <v>1477</v>
      </c>
      <c r="C105" s="230"/>
      <c r="D105" s="231" t="s">
        <v>1478</v>
      </c>
      <c r="E105" s="230"/>
      <c r="F105" s="245" t="s">
        <v>1479</v>
      </c>
      <c r="G105" s="233">
        <v>49500000</v>
      </c>
      <c r="H105" s="246" t="s">
        <v>84</v>
      </c>
      <c r="I105" s="235" t="s">
        <v>320</v>
      </c>
      <c r="J105" s="247"/>
      <c r="K105" s="248"/>
    </row>
    <row r="106" spans="1:11" s="249" customFormat="1" ht="20.100000000000001" customHeight="1" x14ac:dyDescent="0.25">
      <c r="A106" s="244">
        <v>4</v>
      </c>
      <c r="B106" s="229" t="s">
        <v>1480</v>
      </c>
      <c r="C106" s="230"/>
      <c r="D106" s="231" t="s">
        <v>1370</v>
      </c>
      <c r="E106" s="230"/>
      <c r="F106" s="245" t="s">
        <v>1481</v>
      </c>
      <c r="G106" s="233">
        <v>48700000</v>
      </c>
      <c r="H106" s="246" t="s">
        <v>84</v>
      </c>
      <c r="I106" s="235" t="s">
        <v>320</v>
      </c>
      <c r="J106" s="247"/>
      <c r="K106" s="248"/>
    </row>
    <row r="107" spans="1:11" s="249" customFormat="1" ht="20.100000000000001" customHeight="1" x14ac:dyDescent="0.25">
      <c r="A107" s="244">
        <v>5</v>
      </c>
      <c r="B107" s="229" t="s">
        <v>1482</v>
      </c>
      <c r="C107" s="230"/>
      <c r="D107" s="231" t="s">
        <v>1483</v>
      </c>
      <c r="E107" s="230"/>
      <c r="F107" s="245" t="s">
        <v>1484</v>
      </c>
      <c r="G107" s="233">
        <v>50000000</v>
      </c>
      <c r="H107" s="246" t="s">
        <v>84</v>
      </c>
      <c r="I107" s="235" t="s">
        <v>320</v>
      </c>
      <c r="J107" s="247"/>
      <c r="K107" s="248"/>
    </row>
    <row r="108" spans="1:11" s="249" customFormat="1" ht="20.100000000000001" customHeight="1" x14ac:dyDescent="0.25">
      <c r="A108" s="246">
        <v>6</v>
      </c>
      <c r="B108" s="229" t="s">
        <v>1485</v>
      </c>
      <c r="C108" s="230"/>
      <c r="D108" s="231" t="s">
        <v>949</v>
      </c>
      <c r="E108" s="230"/>
      <c r="F108" s="245" t="s">
        <v>1486</v>
      </c>
      <c r="G108" s="233">
        <v>45100000</v>
      </c>
      <c r="H108" s="246" t="s">
        <v>84</v>
      </c>
      <c r="I108" s="235" t="s">
        <v>320</v>
      </c>
      <c r="J108" s="247"/>
      <c r="K108" s="248"/>
    </row>
    <row r="109" spans="1:11" s="249" customFormat="1" ht="20.100000000000001" customHeight="1" x14ac:dyDescent="0.25">
      <c r="A109" s="246">
        <v>7</v>
      </c>
      <c r="B109" s="254" t="s">
        <v>1507</v>
      </c>
      <c r="C109" s="255"/>
      <c r="D109" s="256" t="s">
        <v>164</v>
      </c>
      <c r="E109" s="255"/>
      <c r="F109" s="257" t="s">
        <v>1508</v>
      </c>
      <c r="G109" s="258">
        <v>43400000</v>
      </c>
      <c r="H109" s="244" t="s">
        <v>84</v>
      </c>
      <c r="I109" s="259" t="s">
        <v>320</v>
      </c>
      <c r="J109" s="247"/>
      <c r="K109" s="248"/>
    </row>
    <row r="110" spans="1:11" s="249" customFormat="1" ht="20.100000000000001" customHeight="1" x14ac:dyDescent="0.25">
      <c r="A110" s="244"/>
      <c r="B110" s="229"/>
      <c r="C110" s="230"/>
      <c r="D110" s="231"/>
      <c r="E110" s="230"/>
      <c r="F110" s="245"/>
      <c r="G110" s="233"/>
      <c r="H110" s="230"/>
      <c r="I110" s="235"/>
      <c r="J110" s="247">
        <f>SUM(G103:G110)</f>
        <v>316000000</v>
      </c>
      <c r="K110" s="248">
        <v>7</v>
      </c>
    </row>
    <row r="111" spans="1:11" s="249" customFormat="1" ht="20.100000000000001" customHeight="1" x14ac:dyDescent="0.25">
      <c r="A111" s="244">
        <v>1</v>
      </c>
      <c r="B111" s="234" t="s">
        <v>1487</v>
      </c>
      <c r="C111" s="230"/>
      <c r="D111" s="231" t="s">
        <v>1488</v>
      </c>
      <c r="E111" s="230"/>
      <c r="F111" s="245" t="s">
        <v>1489</v>
      </c>
      <c r="G111" s="233">
        <v>50000000</v>
      </c>
      <c r="H111" s="246" t="s">
        <v>84</v>
      </c>
      <c r="I111" s="235" t="s">
        <v>321</v>
      </c>
      <c r="J111" s="247"/>
      <c r="K111" s="248"/>
    </row>
    <row r="112" spans="1:11" s="249" customFormat="1" ht="20.100000000000001" customHeight="1" x14ac:dyDescent="0.25">
      <c r="A112" s="244">
        <v>2</v>
      </c>
      <c r="B112" s="234" t="s">
        <v>1490</v>
      </c>
      <c r="C112" s="230"/>
      <c r="D112" s="231" t="s">
        <v>1404</v>
      </c>
      <c r="E112" s="230"/>
      <c r="F112" s="245" t="s">
        <v>1491</v>
      </c>
      <c r="G112" s="233">
        <v>38400000</v>
      </c>
      <c r="H112" s="246" t="s">
        <v>84</v>
      </c>
      <c r="I112" s="235" t="s">
        <v>321</v>
      </c>
      <c r="J112" s="247"/>
      <c r="K112" s="248"/>
    </row>
    <row r="113" spans="1:11" s="249" customFormat="1" ht="20.100000000000001" customHeight="1" x14ac:dyDescent="0.25">
      <c r="A113" s="244">
        <v>3</v>
      </c>
      <c r="B113" s="229" t="s">
        <v>1492</v>
      </c>
      <c r="C113" s="230"/>
      <c r="D113" s="231" t="s">
        <v>1493</v>
      </c>
      <c r="E113" s="230"/>
      <c r="F113" s="245" t="s">
        <v>1494</v>
      </c>
      <c r="G113" s="233">
        <v>49000000</v>
      </c>
      <c r="H113" s="246" t="s">
        <v>84</v>
      </c>
      <c r="I113" s="235" t="s">
        <v>321</v>
      </c>
      <c r="J113" s="247"/>
      <c r="K113" s="248"/>
    </row>
    <row r="114" spans="1:11" s="249" customFormat="1" ht="20.100000000000001" customHeight="1" x14ac:dyDescent="0.25">
      <c r="A114" s="244">
        <v>4</v>
      </c>
      <c r="B114" s="234" t="s">
        <v>1495</v>
      </c>
      <c r="C114" s="230"/>
      <c r="D114" s="231" t="s">
        <v>150</v>
      </c>
      <c r="E114" s="230"/>
      <c r="F114" s="245" t="s">
        <v>1496</v>
      </c>
      <c r="G114" s="233">
        <v>48400000</v>
      </c>
      <c r="H114" s="246" t="s">
        <v>84</v>
      </c>
      <c r="I114" s="235" t="s">
        <v>321</v>
      </c>
      <c r="J114" s="247"/>
      <c r="K114" s="248"/>
    </row>
    <row r="115" spans="1:11" s="249" customFormat="1" ht="20.100000000000001" customHeight="1" x14ac:dyDescent="0.25">
      <c r="A115" s="244">
        <v>5</v>
      </c>
      <c r="B115" s="234" t="s">
        <v>1497</v>
      </c>
      <c r="C115" s="230"/>
      <c r="D115" s="231" t="s">
        <v>130</v>
      </c>
      <c r="E115" s="230"/>
      <c r="F115" s="245" t="s">
        <v>1498</v>
      </c>
      <c r="G115" s="233">
        <v>49700000</v>
      </c>
      <c r="H115" s="246" t="s">
        <v>84</v>
      </c>
      <c r="I115" s="235" t="s">
        <v>321</v>
      </c>
      <c r="J115" s="247"/>
      <c r="K115" s="248"/>
    </row>
    <row r="116" spans="1:11" s="249" customFormat="1" ht="20.100000000000001" customHeight="1" x14ac:dyDescent="0.25">
      <c r="A116" s="244"/>
      <c r="B116" s="234"/>
      <c r="C116" s="230"/>
      <c r="D116" s="231"/>
      <c r="E116" s="230"/>
      <c r="F116" s="245"/>
      <c r="G116" s="233"/>
      <c r="H116" s="246"/>
      <c r="I116" s="235"/>
      <c r="J116" s="247"/>
      <c r="K116" s="248"/>
    </row>
    <row r="117" spans="1:11" s="249" customFormat="1" ht="20.100000000000001" customHeight="1" x14ac:dyDescent="0.25">
      <c r="A117" s="244"/>
      <c r="B117" s="234"/>
      <c r="C117" s="230"/>
      <c r="D117" s="231"/>
      <c r="E117" s="230"/>
      <c r="F117" s="245"/>
      <c r="G117" s="233"/>
      <c r="H117" s="246"/>
      <c r="I117" s="235"/>
      <c r="J117" s="247">
        <f>SUM(G111:G117)</f>
        <v>235500000</v>
      </c>
      <c r="K117" s="248">
        <v>5</v>
      </c>
    </row>
    <row r="118" spans="1:11" s="249" customFormat="1" ht="20.100000000000001" customHeight="1" x14ac:dyDescent="0.25">
      <c r="A118" s="244">
        <v>1</v>
      </c>
      <c r="B118" s="234" t="s">
        <v>1499</v>
      </c>
      <c r="C118" s="230"/>
      <c r="D118" s="231" t="s">
        <v>57</v>
      </c>
      <c r="E118" s="230"/>
      <c r="F118" s="250" t="s">
        <v>1500</v>
      </c>
      <c r="G118" s="233">
        <v>100000000</v>
      </c>
      <c r="H118" s="246" t="s">
        <v>84</v>
      </c>
      <c r="I118" s="235" t="s">
        <v>1450</v>
      </c>
      <c r="J118" s="247"/>
      <c r="K118" s="248"/>
    </row>
    <row r="119" spans="1:11" s="249" customFormat="1" ht="20.100000000000001" customHeight="1" x14ac:dyDescent="0.25">
      <c r="A119" s="244"/>
      <c r="B119" s="234"/>
      <c r="C119" s="230"/>
      <c r="D119" s="231"/>
      <c r="E119" s="230"/>
      <c r="F119" s="250"/>
      <c r="G119" s="233"/>
      <c r="H119" s="246"/>
      <c r="I119" s="235"/>
      <c r="J119" s="247">
        <f>SUM(G118:G119)</f>
        <v>100000000</v>
      </c>
      <c r="K119" s="248">
        <v>1</v>
      </c>
    </row>
    <row r="120" spans="1:11" s="249" customFormat="1" ht="20.100000000000001" customHeight="1" x14ac:dyDescent="0.25">
      <c r="A120" s="244">
        <v>1</v>
      </c>
      <c r="B120" s="234" t="s">
        <v>1501</v>
      </c>
      <c r="C120" s="230"/>
      <c r="D120" s="231" t="s">
        <v>1502</v>
      </c>
      <c r="E120" s="230"/>
      <c r="F120" s="251" t="s">
        <v>1503</v>
      </c>
      <c r="G120" s="233">
        <v>198000000</v>
      </c>
      <c r="H120" s="246" t="s">
        <v>84</v>
      </c>
      <c r="I120" s="235" t="s">
        <v>322</v>
      </c>
      <c r="J120" s="247"/>
      <c r="K120" s="248"/>
    </row>
    <row r="121" spans="1:11" s="249" customFormat="1" ht="20.100000000000001" customHeight="1" x14ac:dyDescent="0.25">
      <c r="A121" s="244"/>
      <c r="B121" s="234"/>
      <c r="C121" s="230"/>
      <c r="D121" s="231"/>
      <c r="E121" s="230"/>
      <c r="F121" s="251"/>
      <c r="G121" s="233"/>
      <c r="H121" s="246"/>
      <c r="I121" s="235"/>
      <c r="J121" s="247">
        <f>SUM(G120:G121)</f>
        <v>198000000</v>
      </c>
      <c r="K121" s="248">
        <v>1</v>
      </c>
    </row>
    <row r="122" spans="1:11" s="249" customFormat="1" ht="20.100000000000001" customHeight="1" x14ac:dyDescent="0.25">
      <c r="A122" s="244">
        <v>1</v>
      </c>
      <c r="B122" s="234" t="s">
        <v>1499</v>
      </c>
      <c r="C122" s="230"/>
      <c r="D122" s="231" t="s">
        <v>57</v>
      </c>
      <c r="E122" s="230"/>
      <c r="F122" s="245" t="s">
        <v>1504</v>
      </c>
      <c r="G122" s="233">
        <v>165000000</v>
      </c>
      <c r="H122" s="246" t="s">
        <v>84</v>
      </c>
      <c r="I122" s="235" t="s">
        <v>1464</v>
      </c>
      <c r="J122" s="247"/>
      <c r="K122" s="248"/>
    </row>
    <row r="123" spans="1:11" s="249" customFormat="1" ht="20.100000000000001" customHeight="1" x14ac:dyDescent="0.25">
      <c r="A123" s="244">
        <v>2</v>
      </c>
      <c r="B123" s="229" t="s">
        <v>1480</v>
      </c>
      <c r="C123" s="230"/>
      <c r="D123" s="231" t="s">
        <v>1370</v>
      </c>
      <c r="E123" s="230"/>
      <c r="F123" s="245" t="s">
        <v>1505</v>
      </c>
      <c r="G123" s="233">
        <v>170000000</v>
      </c>
      <c r="H123" s="246" t="s">
        <v>84</v>
      </c>
      <c r="I123" s="235" t="s">
        <v>1464</v>
      </c>
      <c r="J123" s="247"/>
      <c r="K123" s="248"/>
    </row>
    <row r="124" spans="1:11" s="249" customFormat="1" ht="20.100000000000001" customHeight="1" x14ac:dyDescent="0.25">
      <c r="A124" s="230">
        <v>3</v>
      </c>
      <c r="B124" s="119" t="s">
        <v>152</v>
      </c>
      <c r="C124" s="230"/>
      <c r="D124" s="231" t="s">
        <v>153</v>
      </c>
      <c r="E124" s="230"/>
      <c r="F124" s="245" t="s">
        <v>1506</v>
      </c>
      <c r="G124" s="233">
        <v>150000000</v>
      </c>
      <c r="H124" s="246" t="s">
        <v>84</v>
      </c>
      <c r="I124" s="235" t="s">
        <v>1464</v>
      </c>
      <c r="J124" s="247"/>
      <c r="K124" s="252"/>
    </row>
    <row r="125" spans="1:11" s="249" customFormat="1" ht="20.100000000000001" customHeight="1" x14ac:dyDescent="0.25">
      <c r="A125" s="253"/>
      <c r="B125" s="260"/>
      <c r="C125" s="255"/>
      <c r="D125" s="256"/>
      <c r="E125" s="255"/>
      <c r="F125" s="257"/>
      <c r="G125" s="258"/>
      <c r="H125" s="244"/>
      <c r="I125" s="259"/>
      <c r="J125" s="247">
        <f>SUM(G122:G125)</f>
        <v>485000000</v>
      </c>
      <c r="K125" s="252">
        <v>3</v>
      </c>
    </row>
    <row r="126" spans="1:11" s="249" customFormat="1" ht="20.100000000000001" customHeight="1" x14ac:dyDescent="0.25">
      <c r="A126" s="266">
        <v>1</v>
      </c>
      <c r="B126" s="267" t="s">
        <v>1516</v>
      </c>
      <c r="C126" s="268"/>
      <c r="D126" s="269" t="s">
        <v>1517</v>
      </c>
      <c r="E126" s="267" t="s">
        <v>1518</v>
      </c>
      <c r="F126" s="267" t="s">
        <v>1519</v>
      </c>
      <c r="G126" s="270">
        <v>2600000</v>
      </c>
      <c r="H126" s="267" t="s">
        <v>1515</v>
      </c>
      <c r="I126" s="267" t="s">
        <v>1515</v>
      </c>
      <c r="J126" s="247"/>
      <c r="K126" s="248"/>
    </row>
    <row r="127" spans="1:11" ht="20.100000000000001" customHeight="1" x14ac:dyDescent="0.25">
      <c r="A127" s="266">
        <v>2</v>
      </c>
      <c r="B127" s="267" t="s">
        <v>1520</v>
      </c>
      <c r="C127" s="268"/>
      <c r="D127" s="269" t="s">
        <v>1521</v>
      </c>
      <c r="E127" s="267" t="s">
        <v>1522</v>
      </c>
      <c r="F127" s="267" t="s">
        <v>1523</v>
      </c>
      <c r="G127" s="270">
        <v>10000000</v>
      </c>
      <c r="H127" s="267" t="s">
        <v>1515</v>
      </c>
      <c r="I127" s="267" t="s">
        <v>1515</v>
      </c>
    </row>
    <row r="128" spans="1:11" ht="20.100000000000001" customHeight="1" x14ac:dyDescent="0.25">
      <c r="A128" s="266">
        <v>3</v>
      </c>
      <c r="B128" s="267" t="s">
        <v>1524</v>
      </c>
      <c r="C128" s="268"/>
      <c r="D128" s="269" t="s">
        <v>1525</v>
      </c>
      <c r="E128" s="267" t="s">
        <v>1526</v>
      </c>
      <c r="F128" s="267" t="s">
        <v>1527</v>
      </c>
      <c r="G128" s="274">
        <v>4000000</v>
      </c>
      <c r="H128" s="268" t="s">
        <v>1515</v>
      </c>
      <c r="I128" s="268" t="s">
        <v>1515</v>
      </c>
    </row>
    <row r="129" spans="1:11" ht="20.100000000000001" customHeight="1" x14ac:dyDescent="0.25">
      <c r="A129" s="266">
        <v>4</v>
      </c>
      <c r="B129" s="267" t="s">
        <v>1528</v>
      </c>
      <c r="C129" s="268"/>
      <c r="D129" s="275" t="s">
        <v>138</v>
      </c>
      <c r="E129" s="267" t="s">
        <v>1529</v>
      </c>
      <c r="F129" s="267" t="s">
        <v>1530</v>
      </c>
      <c r="G129" s="270">
        <v>4000000</v>
      </c>
      <c r="H129" s="267" t="s">
        <v>1515</v>
      </c>
      <c r="I129" s="267" t="s">
        <v>1515</v>
      </c>
    </row>
    <row r="130" spans="1:11" ht="20.100000000000001" customHeight="1" x14ac:dyDescent="0.25">
      <c r="A130" s="266">
        <v>5</v>
      </c>
      <c r="B130" s="267" t="s">
        <v>1531</v>
      </c>
      <c r="C130" s="268"/>
      <c r="D130" s="275" t="s">
        <v>1532</v>
      </c>
      <c r="E130" s="267" t="s">
        <v>1533</v>
      </c>
      <c r="F130" s="267" t="s">
        <v>1534</v>
      </c>
      <c r="G130" s="270">
        <v>630000</v>
      </c>
      <c r="H130" s="267" t="s">
        <v>1515</v>
      </c>
      <c r="I130" s="267" t="s">
        <v>1515</v>
      </c>
    </row>
    <row r="131" spans="1:11" ht="20.100000000000001" customHeight="1" x14ac:dyDescent="0.25">
      <c r="A131" s="266">
        <v>6</v>
      </c>
      <c r="B131" s="267" t="s">
        <v>1535</v>
      </c>
      <c r="C131" s="268"/>
      <c r="D131" s="269" t="s">
        <v>1536</v>
      </c>
      <c r="E131" s="267" t="s">
        <v>1537</v>
      </c>
      <c r="F131" s="267" t="s">
        <v>1538</v>
      </c>
      <c r="G131" s="274">
        <v>4000000</v>
      </c>
      <c r="H131" s="268" t="s">
        <v>1515</v>
      </c>
      <c r="I131" s="268" t="s">
        <v>1515</v>
      </c>
    </row>
    <row r="132" spans="1:11" x14ac:dyDescent="0.25">
      <c r="J132" s="95">
        <f>SUM(G126:G131)</f>
        <v>25230000</v>
      </c>
      <c r="K132" s="19">
        <v>6</v>
      </c>
    </row>
    <row r="133" spans="1:11" x14ac:dyDescent="0.25">
      <c r="G133" s="276">
        <f>SUM(G126:G131,G122:G124,G120,G118,G111:G115,G103:G109,G51:G101,G40:G49,G5:G38)</f>
        <v>3420730000</v>
      </c>
      <c r="J133" s="264">
        <f>SUM(J132,J125,J121,J119,J117,J110,J102,J50,J39)</f>
        <v>3420730000</v>
      </c>
      <c r="K133" s="97">
        <f>SUM(K132,K125,K121,K119,K117,K110,K102,K50,K39)</f>
        <v>118</v>
      </c>
    </row>
  </sheetData>
  <sortState ref="A69:K164">
    <sortCondition ref="H69:H164"/>
  </sortState>
  <mergeCells count="2">
    <mergeCell ref="A1:I1"/>
    <mergeCell ref="A2:I2"/>
  </mergeCells>
  <conditionalFormatting sqref="B96:C99">
    <cfRule type="duplicateValues" dxfId="8" priority="8"/>
  </conditionalFormatting>
  <conditionalFormatting sqref="B95:C95">
    <cfRule type="duplicateValues" dxfId="7" priority="7"/>
  </conditionalFormatting>
  <conditionalFormatting sqref="B90:C90">
    <cfRule type="duplicateValues" dxfId="6" priority="6"/>
  </conditionalFormatting>
  <conditionalFormatting sqref="B85:C85">
    <cfRule type="duplicateValues" dxfId="5" priority="5"/>
  </conditionalFormatting>
  <conditionalFormatting sqref="B86:C86">
    <cfRule type="duplicateValues" dxfId="4" priority="4"/>
  </conditionalFormatting>
  <conditionalFormatting sqref="B101:C101">
    <cfRule type="duplicateValues" dxfId="3" priority="2"/>
  </conditionalFormatting>
  <conditionalFormatting sqref="B100:C100">
    <cfRule type="duplicateValues" dxfId="2" priority="36"/>
  </conditionalFormatting>
  <conditionalFormatting sqref="B91:C94 B87:C89 B101:C101 B51:C84">
    <cfRule type="duplicateValues" dxfId="1" priority="37"/>
  </conditionalFormatting>
  <pageMargins left="0.37" right="0.2" top="0.74803149606299213" bottom="0.31496062992125984" header="0.31496062992125984" footer="0.31496062992125984"/>
  <pageSetup paperSize="9" scale="75" fitToHeight="2" orientation="portrait" horizontalDpi="4294967292" verticalDpi="0" copies="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REKAPITULASI</vt:lpstr>
      <vt:lpstr>FBS_44</vt:lpstr>
      <vt:lpstr>FE_41</vt:lpstr>
      <vt:lpstr>FIK_51</vt:lpstr>
      <vt:lpstr>FIP_69</vt:lpstr>
      <vt:lpstr>FIS_39</vt:lpstr>
      <vt:lpstr>FMIPA_94</vt:lpstr>
      <vt:lpstr>FSD_20</vt:lpstr>
      <vt:lpstr>FT_112</vt:lpstr>
      <vt:lpstr>F.PSIKO_17</vt:lpstr>
      <vt:lpstr>REKAPITULASI PKM</vt:lpstr>
      <vt:lpstr>F.PSIKO_17!Print_Area</vt:lpstr>
      <vt:lpstr>FBS_44!Print_Area</vt:lpstr>
      <vt:lpstr>FE_41!Print_Area</vt:lpstr>
      <vt:lpstr>FIK_51!Print_Area</vt:lpstr>
      <vt:lpstr>FIP_69!Print_Area</vt:lpstr>
      <vt:lpstr>FIS_39!Print_Area</vt:lpstr>
      <vt:lpstr>FMIPA_94!Print_Area</vt:lpstr>
      <vt:lpstr>FSD_20!Print_Area</vt:lpstr>
      <vt:lpstr>FT_112!Print_Area</vt:lpstr>
      <vt:lpstr>REKAPITULASI!Print_Area</vt:lpstr>
      <vt:lpstr>'REKAPITULASI PKM'!Print_Area</vt:lpstr>
      <vt:lpstr>FBS_44!Print_Titles</vt:lpstr>
      <vt:lpstr>FE_41!Print_Titles</vt:lpstr>
      <vt:lpstr>FIK_51!Print_Titles</vt:lpstr>
      <vt:lpstr>FIP_69!Print_Titles</vt:lpstr>
      <vt:lpstr>FIS_39!Print_Titles</vt:lpstr>
      <vt:lpstr>FMIPA_94!Print_Titles</vt:lpstr>
      <vt:lpstr>FSD_20!Print_Titles</vt:lpstr>
      <vt:lpstr>FT_112!Print_Titles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LP2M UNM</cp:lastModifiedBy>
  <cp:lastPrinted>2020-11-23T08:01:55Z</cp:lastPrinted>
  <dcterms:created xsi:type="dcterms:W3CDTF">2019-01-07T01:10:00Z</dcterms:created>
  <dcterms:modified xsi:type="dcterms:W3CDTF">2020-11-23T08:05:25Z</dcterms:modified>
</cp:coreProperties>
</file>